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200" windowHeight="7349" tabRatio="805"/>
  </bookViews>
  <sheets>
    <sheet name="Weekly Deposit Recon" sheetId="6" r:id="rId1"/>
    <sheet name="Negative Deposit Calculator" sheetId="5" r:id="rId2"/>
    <sheet name="EXAMPLE -Neg Dep Calc" sheetId="2" r:id="rId3"/>
    <sheet name="Weekly Deposit Recon 5 WK Pd" sheetId="3" r:id="rId4"/>
  </sheets>
  <definedNames>
    <definedName name="_xlnm.Print_Area" localSheetId="1">'Negative Deposit Calculator'!$A$1:$Q$134</definedName>
    <definedName name="_xlnm.Print_Area" localSheetId="0">'Weekly Deposit Recon'!$A$1:$H$69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3" i="5" l="1"/>
  <c r="C131" i="5"/>
  <c r="C23" i="5"/>
  <c r="O129" i="5"/>
  <c r="M129" i="5"/>
  <c r="K129" i="5"/>
  <c r="I129" i="5"/>
  <c r="G129" i="5"/>
  <c r="E129" i="5"/>
  <c r="C129" i="5"/>
  <c r="O127" i="5"/>
  <c r="M127" i="5"/>
  <c r="K127" i="5"/>
  <c r="I127" i="5"/>
  <c r="G127" i="5"/>
  <c r="E127" i="5"/>
  <c r="E128" i="5" s="1"/>
  <c r="G128" i="5" s="1"/>
  <c r="I128" i="5" s="1"/>
  <c r="K128" i="5" s="1"/>
  <c r="M128" i="5" s="1"/>
  <c r="O128" i="5" s="1"/>
  <c r="C127" i="5"/>
  <c r="C128" i="5" s="1"/>
  <c r="O126" i="5"/>
  <c r="M126" i="5"/>
  <c r="K126" i="5"/>
  <c r="I126" i="5"/>
  <c r="G126" i="5"/>
  <c r="E126" i="5"/>
  <c r="C126" i="5"/>
  <c r="Q126" i="5" s="1"/>
  <c r="O123" i="5"/>
  <c r="M123" i="5"/>
  <c r="K123" i="5"/>
  <c r="I123" i="5"/>
  <c r="G123" i="5"/>
  <c r="E123" i="5"/>
  <c r="C123" i="5"/>
  <c r="Q123" i="5" s="1"/>
  <c r="O118" i="5"/>
  <c r="O124" i="5" s="1"/>
  <c r="O125" i="5" s="1"/>
  <c r="M118" i="5"/>
  <c r="M124" i="5" s="1"/>
  <c r="M125" i="5" s="1"/>
  <c r="K118" i="5"/>
  <c r="K124" i="5" s="1"/>
  <c r="K125" i="5" s="1"/>
  <c r="I118" i="5"/>
  <c r="I124" i="5" s="1"/>
  <c r="I125" i="5" s="1"/>
  <c r="G118" i="5"/>
  <c r="G124" i="5" s="1"/>
  <c r="G125" i="5" s="1"/>
  <c r="E118" i="5"/>
  <c r="E124" i="5" s="1"/>
  <c r="E125" i="5" s="1"/>
  <c r="C118" i="5"/>
  <c r="C124" i="5" s="1"/>
  <c r="O116" i="5"/>
  <c r="M116" i="5"/>
  <c r="K116" i="5"/>
  <c r="I116" i="5"/>
  <c r="G116" i="5"/>
  <c r="E116" i="5"/>
  <c r="C116" i="5"/>
  <c r="Q116" i="5" s="1"/>
  <c r="O115" i="5"/>
  <c r="M115" i="5"/>
  <c r="K115" i="5"/>
  <c r="I115" i="5"/>
  <c r="G115" i="5"/>
  <c r="E115" i="5"/>
  <c r="C115" i="5"/>
  <c r="Q115" i="5" s="1"/>
  <c r="O114" i="5"/>
  <c r="M114" i="5"/>
  <c r="K114" i="5"/>
  <c r="I114" i="5"/>
  <c r="G114" i="5"/>
  <c r="E114" i="5"/>
  <c r="C114" i="5"/>
  <c r="Q114" i="5" s="1"/>
  <c r="O113" i="5"/>
  <c r="M113" i="5"/>
  <c r="K113" i="5"/>
  <c r="I113" i="5"/>
  <c r="G113" i="5"/>
  <c r="E113" i="5"/>
  <c r="C113" i="5"/>
  <c r="Q113" i="5" s="1"/>
  <c r="O112" i="5"/>
  <c r="M112" i="5"/>
  <c r="K112" i="5"/>
  <c r="I112" i="5"/>
  <c r="G112" i="5"/>
  <c r="E112" i="5"/>
  <c r="C112" i="5"/>
  <c r="Q112" i="5" s="1"/>
  <c r="O111" i="5"/>
  <c r="O122" i="5" s="1"/>
  <c r="M111" i="5"/>
  <c r="M117" i="5" s="1"/>
  <c r="M119" i="5" s="1"/>
  <c r="K111" i="5"/>
  <c r="K117" i="5" s="1"/>
  <c r="K119" i="5" s="1"/>
  <c r="I111" i="5"/>
  <c r="I122" i="5" s="1"/>
  <c r="G111" i="5"/>
  <c r="G122" i="5" s="1"/>
  <c r="E111" i="5"/>
  <c r="E122" i="5" s="1"/>
  <c r="C111" i="5"/>
  <c r="C122" i="5" s="1"/>
  <c r="C110" i="5"/>
  <c r="E110" i="5" s="1"/>
  <c r="G110" i="5" s="1"/>
  <c r="I110" i="5" s="1"/>
  <c r="K110" i="5" s="1"/>
  <c r="M110" i="5" s="1"/>
  <c r="O110" i="5" s="1"/>
  <c r="C125" i="5" l="1"/>
  <c r="Q124" i="5"/>
  <c r="K122" i="5"/>
  <c r="Q122" i="5" s="1"/>
  <c r="M122" i="5"/>
  <c r="O117" i="5"/>
  <c r="O119" i="5" s="1"/>
  <c r="Q111" i="5"/>
  <c r="Q118" i="5"/>
  <c r="Q127" i="5"/>
  <c r="I117" i="5"/>
  <c r="I119" i="5" s="1"/>
  <c r="C117" i="5"/>
  <c r="E117" i="5"/>
  <c r="E119" i="5" s="1"/>
  <c r="G117" i="5"/>
  <c r="G119" i="5" s="1"/>
  <c r="C119" i="5" l="1"/>
  <c r="Q119" i="5" s="1"/>
  <c r="Q117" i="5"/>
  <c r="Q125" i="5"/>
  <c r="E131" i="5"/>
  <c r="G131" i="5" s="1"/>
  <c r="I131" i="5" s="1"/>
  <c r="K131" i="5" s="1"/>
  <c r="M131" i="5" s="1"/>
  <c r="O131" i="5" s="1"/>
  <c r="Q98" i="5" l="1"/>
  <c r="O98" i="5"/>
  <c r="M98" i="5"/>
  <c r="K98" i="5"/>
  <c r="I98" i="5"/>
  <c r="G98" i="5"/>
  <c r="E98" i="5"/>
  <c r="C98" i="5"/>
  <c r="Q71" i="5"/>
  <c r="O71" i="5"/>
  <c r="M71" i="5"/>
  <c r="K71" i="5"/>
  <c r="I71" i="5"/>
  <c r="G71" i="5"/>
  <c r="E71" i="5"/>
  <c r="C71" i="5"/>
  <c r="Q44" i="5"/>
  <c r="O44" i="5"/>
  <c r="M44" i="5"/>
  <c r="K44" i="5"/>
  <c r="I44" i="5"/>
  <c r="G44" i="5"/>
  <c r="E44" i="5"/>
  <c r="C44" i="5"/>
  <c r="O17" i="5"/>
  <c r="M17" i="5"/>
  <c r="K17" i="5"/>
  <c r="I17" i="5"/>
  <c r="G17" i="5"/>
  <c r="E17" i="5"/>
  <c r="C17" i="5"/>
  <c r="A83" i="3" l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G44" i="3"/>
  <c r="F44" i="3"/>
  <c r="D44" i="3"/>
  <c r="B44" i="3"/>
  <c r="A35" i="3"/>
  <c r="A36" i="3" s="1"/>
  <c r="A37" i="3" s="1"/>
  <c r="A38" i="3" s="1"/>
  <c r="A39" i="3" s="1"/>
  <c r="A40" i="3" s="1"/>
  <c r="A41" i="3" s="1"/>
  <c r="A27" i="3"/>
  <c r="G34" i="3"/>
  <c r="F34" i="3"/>
  <c r="D34" i="3"/>
  <c r="B34" i="3"/>
  <c r="A49" i="3"/>
  <c r="G42" i="3"/>
  <c r="F42" i="3"/>
  <c r="D42" i="3"/>
  <c r="B42" i="3"/>
  <c r="G26" i="3"/>
  <c r="F26" i="3"/>
  <c r="D26" i="3"/>
  <c r="B26" i="3"/>
  <c r="G18" i="3"/>
  <c r="F18" i="3"/>
  <c r="D18" i="3"/>
  <c r="B18" i="3"/>
  <c r="G10" i="3"/>
  <c r="F10" i="3"/>
  <c r="D10" i="3"/>
  <c r="B10" i="3"/>
  <c r="A4" i="3"/>
  <c r="A5" i="3" s="1"/>
  <c r="A51" i="3" l="1"/>
  <c r="A6" i="3"/>
  <c r="A50" i="3"/>
  <c r="A41" i="6"/>
  <c r="A7" i="3" l="1"/>
  <c r="A52" i="3"/>
  <c r="E101" i="5"/>
  <c r="G101" i="5" s="1"/>
  <c r="I101" i="5" s="1"/>
  <c r="K101" i="5" s="1"/>
  <c r="M101" i="5" s="1"/>
  <c r="O101" i="5" s="1"/>
  <c r="C101" i="5"/>
  <c r="Q100" i="5"/>
  <c r="Q99" i="5"/>
  <c r="O97" i="5"/>
  <c r="M97" i="5"/>
  <c r="K97" i="5"/>
  <c r="I97" i="5"/>
  <c r="Q97" i="5" s="1"/>
  <c r="G97" i="5"/>
  <c r="E97" i="5"/>
  <c r="C97" i="5"/>
  <c r="Q96" i="5"/>
  <c r="O95" i="5"/>
  <c r="M95" i="5"/>
  <c r="K95" i="5"/>
  <c r="Q95" i="5" s="1"/>
  <c r="I95" i="5"/>
  <c r="G95" i="5"/>
  <c r="E95" i="5"/>
  <c r="C95" i="5"/>
  <c r="K92" i="5"/>
  <c r="G92" i="5"/>
  <c r="Q91" i="5"/>
  <c r="O90" i="5"/>
  <c r="O92" i="5" s="1"/>
  <c r="M90" i="5"/>
  <c r="Q90" i="5" s="1"/>
  <c r="K90" i="5"/>
  <c r="I90" i="5"/>
  <c r="I92" i="5" s="1"/>
  <c r="G90" i="5"/>
  <c r="E90" i="5"/>
  <c r="E92" i="5" s="1"/>
  <c r="C90" i="5"/>
  <c r="C92" i="5" s="1"/>
  <c r="Q89" i="5"/>
  <c r="Q88" i="5"/>
  <c r="Q87" i="5"/>
  <c r="Q86" i="5"/>
  <c r="Q85" i="5"/>
  <c r="Q84" i="5"/>
  <c r="E74" i="5"/>
  <c r="G74" i="5" s="1"/>
  <c r="I74" i="5" s="1"/>
  <c r="K74" i="5" s="1"/>
  <c r="M74" i="5" s="1"/>
  <c r="O74" i="5" s="1"/>
  <c r="C74" i="5"/>
  <c r="Q73" i="5"/>
  <c r="Q72" i="5"/>
  <c r="O70" i="5"/>
  <c r="M70" i="5"/>
  <c r="Q70" i="5" s="1"/>
  <c r="K70" i="5"/>
  <c r="I70" i="5"/>
  <c r="G70" i="5"/>
  <c r="E70" i="5"/>
  <c r="C70" i="5"/>
  <c r="Q69" i="5"/>
  <c r="O68" i="5"/>
  <c r="Q68" i="5" s="1"/>
  <c r="M68" i="5"/>
  <c r="K68" i="5"/>
  <c r="I68" i="5"/>
  <c r="G68" i="5"/>
  <c r="E68" i="5"/>
  <c r="C68" i="5"/>
  <c r="O65" i="5"/>
  <c r="K65" i="5"/>
  <c r="Q64" i="5"/>
  <c r="Q63" i="5"/>
  <c r="O63" i="5"/>
  <c r="M63" i="5"/>
  <c r="M65" i="5" s="1"/>
  <c r="K63" i="5"/>
  <c r="I63" i="5"/>
  <c r="I65" i="5" s="1"/>
  <c r="G63" i="5"/>
  <c r="G65" i="5" s="1"/>
  <c r="E63" i="5"/>
  <c r="E65" i="5" s="1"/>
  <c r="C63" i="5"/>
  <c r="C65" i="5" s="1"/>
  <c r="Q62" i="5"/>
  <c r="Q61" i="5"/>
  <c r="Q60" i="5"/>
  <c r="Q59" i="5"/>
  <c r="Q58" i="5"/>
  <c r="Q57" i="5"/>
  <c r="C47" i="5"/>
  <c r="C20" i="5"/>
  <c r="Q30" i="2"/>
  <c r="Q31" i="2"/>
  <c r="Q32" i="2"/>
  <c r="Q33" i="2"/>
  <c r="Q34" i="2"/>
  <c r="Q35" i="2"/>
  <c r="C36" i="2"/>
  <c r="E36" i="2"/>
  <c r="E38" i="2" s="1"/>
  <c r="G36" i="2"/>
  <c r="I36" i="2"/>
  <c r="I38" i="2" s="1"/>
  <c r="K36" i="2"/>
  <c r="M36" i="2"/>
  <c r="M38" i="2" s="1"/>
  <c r="O36" i="2"/>
  <c r="Q36" i="2"/>
  <c r="Q37" i="2"/>
  <c r="C38" i="2"/>
  <c r="Q38" i="2" s="1"/>
  <c r="G38" i="2"/>
  <c r="K38" i="2"/>
  <c r="O38" i="2"/>
  <c r="C41" i="2"/>
  <c r="Q41" i="2" s="1"/>
  <c r="E41" i="2"/>
  <c r="G41" i="2"/>
  <c r="I41" i="2"/>
  <c r="K41" i="2"/>
  <c r="M41" i="2"/>
  <c r="O41" i="2"/>
  <c r="Q42" i="2"/>
  <c r="C43" i="2"/>
  <c r="E43" i="2"/>
  <c r="G43" i="2"/>
  <c r="I43" i="2"/>
  <c r="K43" i="2"/>
  <c r="M43" i="2"/>
  <c r="O43" i="2"/>
  <c r="Q43" i="2"/>
  <c r="C44" i="2"/>
  <c r="E44" i="2"/>
  <c r="G44" i="2"/>
  <c r="I44" i="2"/>
  <c r="K44" i="2"/>
  <c r="M44" i="2"/>
  <c r="O44" i="2"/>
  <c r="Q44" i="2"/>
  <c r="Q45" i="2"/>
  <c r="Q46" i="2"/>
  <c r="E47" i="2"/>
  <c r="G47" i="2"/>
  <c r="I47" i="2" s="1"/>
  <c r="K47" i="2" s="1"/>
  <c r="M47" i="2" s="1"/>
  <c r="O47" i="2" s="1"/>
  <c r="C50" i="2"/>
  <c r="E50" i="2"/>
  <c r="G50" i="2" s="1"/>
  <c r="I50" i="2" s="1"/>
  <c r="K50" i="2" s="1"/>
  <c r="M50" i="2" s="1"/>
  <c r="O50" i="2" s="1"/>
  <c r="Q57" i="2"/>
  <c r="Q58" i="2"/>
  <c r="Q59" i="2"/>
  <c r="Q60" i="2"/>
  <c r="Q61" i="2"/>
  <c r="Q62" i="2"/>
  <c r="C63" i="2"/>
  <c r="E63" i="2"/>
  <c r="G63" i="2"/>
  <c r="Q63" i="2" s="1"/>
  <c r="I63" i="2"/>
  <c r="I65" i="2" s="1"/>
  <c r="K63" i="2"/>
  <c r="M63" i="2"/>
  <c r="M65" i="2" s="1"/>
  <c r="O63" i="2"/>
  <c r="Q64" i="2"/>
  <c r="C65" i="2"/>
  <c r="E65" i="2"/>
  <c r="G65" i="2"/>
  <c r="K65" i="2"/>
  <c r="O65" i="2"/>
  <c r="C68" i="2"/>
  <c r="Q68" i="2" s="1"/>
  <c r="E68" i="2"/>
  <c r="G68" i="2"/>
  <c r="I68" i="2"/>
  <c r="K68" i="2"/>
  <c r="M68" i="2"/>
  <c r="O68" i="2"/>
  <c r="Q69" i="2"/>
  <c r="C70" i="2"/>
  <c r="Q70" i="2" s="1"/>
  <c r="E70" i="2"/>
  <c r="E71" i="2" s="1"/>
  <c r="G70" i="2"/>
  <c r="I70" i="2"/>
  <c r="K70" i="2"/>
  <c r="M70" i="2"/>
  <c r="O70" i="2"/>
  <c r="C71" i="2"/>
  <c r="G71" i="2"/>
  <c r="I71" i="2"/>
  <c r="K71" i="2"/>
  <c r="M71" i="2"/>
  <c r="O71" i="2"/>
  <c r="Q72" i="2"/>
  <c r="Q73" i="2"/>
  <c r="E74" i="2"/>
  <c r="G74" i="2" s="1"/>
  <c r="I74" i="2" s="1"/>
  <c r="K74" i="2" s="1"/>
  <c r="M74" i="2" s="1"/>
  <c r="O74" i="2" s="1"/>
  <c r="Q84" i="2"/>
  <c r="Q85" i="2"/>
  <c r="Q86" i="2"/>
  <c r="Q87" i="2"/>
  <c r="Q88" i="2"/>
  <c r="Q89" i="2"/>
  <c r="C90" i="2"/>
  <c r="E90" i="2"/>
  <c r="E92" i="2" s="1"/>
  <c r="G90" i="2"/>
  <c r="I90" i="2"/>
  <c r="I92" i="2" s="1"/>
  <c r="K90" i="2"/>
  <c r="M90" i="2"/>
  <c r="M92" i="2" s="1"/>
  <c r="O90" i="2"/>
  <c r="Q91" i="2"/>
  <c r="C92" i="2"/>
  <c r="G92" i="2"/>
  <c r="K92" i="2"/>
  <c r="O92" i="2"/>
  <c r="C95" i="2"/>
  <c r="Q95" i="2" s="1"/>
  <c r="E95" i="2"/>
  <c r="G95" i="2"/>
  <c r="I95" i="2"/>
  <c r="K95" i="2"/>
  <c r="M95" i="2"/>
  <c r="O95" i="2"/>
  <c r="Q96" i="2"/>
  <c r="C97" i="2"/>
  <c r="E97" i="2"/>
  <c r="G97" i="2"/>
  <c r="I97" i="2"/>
  <c r="Q97" i="2" s="1"/>
  <c r="K97" i="2"/>
  <c r="M97" i="2"/>
  <c r="O97" i="2"/>
  <c r="C98" i="2"/>
  <c r="E98" i="2"/>
  <c r="G98" i="2"/>
  <c r="I98" i="2"/>
  <c r="Q98" i="2" s="1"/>
  <c r="K98" i="2"/>
  <c r="M98" i="2"/>
  <c r="O98" i="2"/>
  <c r="Q99" i="2"/>
  <c r="Q100" i="2"/>
  <c r="E101" i="2"/>
  <c r="G101" i="2"/>
  <c r="I101" i="2" s="1"/>
  <c r="K101" i="2" s="1"/>
  <c r="M101" i="2" s="1"/>
  <c r="O101" i="2" s="1"/>
  <c r="B10" i="6"/>
  <c r="B36" i="6" s="1"/>
  <c r="A69" i="6"/>
  <c r="G34" i="6"/>
  <c r="F34" i="6"/>
  <c r="D34" i="6"/>
  <c r="B34" i="6"/>
  <c r="G26" i="6"/>
  <c r="F26" i="6"/>
  <c r="D26" i="6"/>
  <c r="B26" i="6"/>
  <c r="G18" i="6"/>
  <c r="F18" i="6"/>
  <c r="D18" i="6"/>
  <c r="B18" i="6"/>
  <c r="G10" i="6"/>
  <c r="G36" i="6" s="1"/>
  <c r="F10" i="6"/>
  <c r="D10" i="6"/>
  <c r="A4" i="6"/>
  <c r="A5" i="6" s="1"/>
  <c r="A8" i="3" l="1"/>
  <c r="A53" i="3"/>
  <c r="M92" i="5"/>
  <c r="Q92" i="5" s="1"/>
  <c r="Q65" i="5"/>
  <c r="C77" i="2"/>
  <c r="O52" i="2"/>
  <c r="E77" i="2"/>
  <c r="G77" i="2" s="1"/>
  <c r="I77" i="2" s="1"/>
  <c r="K77" i="2" s="1"/>
  <c r="M77" i="2" s="1"/>
  <c r="O77" i="2" s="1"/>
  <c r="C104" i="2" s="1"/>
  <c r="E104" i="2" s="1"/>
  <c r="G104" i="2" s="1"/>
  <c r="I104" i="2" s="1"/>
  <c r="K104" i="2" s="1"/>
  <c r="M104" i="2" s="1"/>
  <c r="O104" i="2" s="1"/>
  <c r="O106" i="2" s="1"/>
  <c r="Q65" i="2"/>
  <c r="Q71" i="2"/>
  <c r="Q92" i="2"/>
  <c r="Q90" i="2"/>
  <c r="D36" i="6"/>
  <c r="F36" i="6"/>
  <c r="A6" i="6"/>
  <c r="A43" i="6"/>
  <c r="A42" i="6"/>
  <c r="A9" i="3" l="1"/>
  <c r="A54" i="3"/>
  <c r="O79" i="2"/>
  <c r="A7" i="6"/>
  <c r="A44" i="6"/>
  <c r="A11" i="3" l="1"/>
  <c r="A55" i="3"/>
  <c r="A45" i="6"/>
  <c r="A8" i="6"/>
  <c r="A12" i="3" l="1"/>
  <c r="A56" i="3"/>
  <c r="A9" i="6"/>
  <c r="A46" i="6"/>
  <c r="A13" i="3" l="1"/>
  <c r="A57" i="3"/>
  <c r="A11" i="6"/>
  <c r="A47" i="6"/>
  <c r="A58" i="3" l="1"/>
  <c r="A14" i="3"/>
  <c r="A12" i="6"/>
  <c r="A48" i="6"/>
  <c r="A59" i="3" l="1"/>
  <c r="A15" i="3"/>
  <c r="A13" i="6"/>
  <c r="A49" i="6"/>
  <c r="A60" i="3" l="1"/>
  <c r="A16" i="3"/>
  <c r="A50" i="6"/>
  <c r="A14" i="6"/>
  <c r="A17" i="3" l="1"/>
  <c r="A28" i="3" s="1"/>
  <c r="A29" i="3" s="1"/>
  <c r="A30" i="3" s="1"/>
  <c r="A31" i="3" s="1"/>
  <c r="A32" i="3" s="1"/>
  <c r="A33" i="3" s="1"/>
  <c r="A61" i="3"/>
  <c r="A51" i="6"/>
  <c r="A15" i="6"/>
  <c r="A62" i="3" l="1"/>
  <c r="A19" i="3"/>
  <c r="A52" i="6"/>
  <c r="A16" i="6"/>
  <c r="A20" i="3" l="1"/>
  <c r="A63" i="3"/>
  <c r="A53" i="6"/>
  <c r="A17" i="6"/>
  <c r="A64" i="3" l="1"/>
  <c r="A21" i="3"/>
  <c r="A19" i="6"/>
  <c r="A54" i="6"/>
  <c r="A22" i="3" l="1"/>
  <c r="A65" i="3"/>
  <c r="A20" i="6"/>
  <c r="A55" i="6"/>
  <c r="A23" i="3" l="1"/>
  <c r="A66" i="3"/>
  <c r="A21" i="6"/>
  <c r="A56" i="6"/>
  <c r="A67" i="3" l="1"/>
  <c r="A24" i="3"/>
  <c r="A57" i="6"/>
  <c r="A22" i="6"/>
  <c r="A68" i="3" l="1"/>
  <c r="A25" i="3"/>
  <c r="A58" i="6"/>
  <c r="A23" i="6"/>
  <c r="A69" i="3" l="1"/>
  <c r="A24" i="6"/>
  <c r="A59" i="6"/>
  <c r="A25" i="6" l="1"/>
  <c r="A60" i="6"/>
  <c r="A61" i="6" l="1"/>
  <c r="A27" i="6"/>
  <c r="A62" i="6" l="1"/>
  <c r="A28" i="6"/>
  <c r="A29" i="6" l="1"/>
  <c r="A63" i="6"/>
  <c r="A30" i="6" l="1"/>
  <c r="A64" i="6"/>
  <c r="A31" i="6" l="1"/>
  <c r="A65" i="6"/>
  <c r="A32" i="6" l="1"/>
  <c r="A66" i="6"/>
  <c r="A67" i="6" l="1"/>
  <c r="A33" i="6"/>
  <c r="A68" i="6" s="1"/>
  <c r="E47" i="5" l="1"/>
  <c r="G47" i="5" s="1"/>
  <c r="I47" i="5" s="1"/>
  <c r="K47" i="5" s="1"/>
  <c r="M47" i="5" s="1"/>
  <c r="O47" i="5" s="1"/>
  <c r="Q46" i="5"/>
  <c r="Q45" i="5"/>
  <c r="O43" i="5"/>
  <c r="M43" i="5"/>
  <c r="K43" i="5"/>
  <c r="I43" i="5"/>
  <c r="G43" i="5"/>
  <c r="E43" i="5"/>
  <c r="C43" i="5"/>
  <c r="Q42" i="5"/>
  <c r="O41" i="5"/>
  <c r="M41" i="5"/>
  <c r="K41" i="5"/>
  <c r="I41" i="5"/>
  <c r="G41" i="5"/>
  <c r="E41" i="5"/>
  <c r="C41" i="5"/>
  <c r="M38" i="5"/>
  <c r="G38" i="5"/>
  <c r="E38" i="5"/>
  <c r="Q37" i="5"/>
  <c r="O36" i="5"/>
  <c r="O38" i="5" s="1"/>
  <c r="M36" i="5"/>
  <c r="K36" i="5"/>
  <c r="K38" i="5" s="1"/>
  <c r="I36" i="5"/>
  <c r="I38" i="5" s="1"/>
  <c r="G36" i="5"/>
  <c r="E36" i="5"/>
  <c r="C36" i="5"/>
  <c r="Q36" i="5" s="1"/>
  <c r="Q35" i="5"/>
  <c r="Q34" i="5"/>
  <c r="Q33" i="5"/>
  <c r="Q32" i="5"/>
  <c r="Q31" i="5"/>
  <c r="Q30" i="5"/>
  <c r="E20" i="5"/>
  <c r="G20" i="5" s="1"/>
  <c r="I20" i="5" s="1"/>
  <c r="K20" i="5" s="1"/>
  <c r="M20" i="5" s="1"/>
  <c r="O20" i="5" s="1"/>
  <c r="Q19" i="5"/>
  <c r="Q18" i="5"/>
  <c r="O16" i="5"/>
  <c r="M16" i="5"/>
  <c r="K16" i="5"/>
  <c r="I16" i="5"/>
  <c r="G16" i="5"/>
  <c r="E16" i="5"/>
  <c r="C16" i="5"/>
  <c r="Q15" i="5"/>
  <c r="O14" i="5"/>
  <c r="M14" i="5"/>
  <c r="K14" i="5"/>
  <c r="I14" i="5"/>
  <c r="G14" i="5"/>
  <c r="E14" i="5"/>
  <c r="C14" i="5"/>
  <c r="K11" i="5"/>
  <c r="E11" i="5"/>
  <c r="Q10" i="5"/>
  <c r="O9" i="5"/>
  <c r="O11" i="5" s="1"/>
  <c r="M9" i="5"/>
  <c r="M11" i="5" s="1"/>
  <c r="K9" i="5"/>
  <c r="I9" i="5"/>
  <c r="I11" i="5" s="1"/>
  <c r="G9" i="5"/>
  <c r="G11" i="5" s="1"/>
  <c r="E9" i="5"/>
  <c r="C9" i="5"/>
  <c r="C11" i="5" s="1"/>
  <c r="Q8" i="5"/>
  <c r="Q7" i="5"/>
  <c r="Q6" i="5"/>
  <c r="Q5" i="5"/>
  <c r="Q4" i="5"/>
  <c r="Q3" i="5"/>
  <c r="E2" i="5"/>
  <c r="G2" i="5" s="1"/>
  <c r="I2" i="5" s="1"/>
  <c r="K2" i="5" s="1"/>
  <c r="M2" i="5" s="1"/>
  <c r="O2" i="5" s="1"/>
  <c r="C29" i="5" s="1"/>
  <c r="E29" i="5" s="1"/>
  <c r="G29" i="5" s="1"/>
  <c r="I29" i="5" s="1"/>
  <c r="K29" i="5" s="1"/>
  <c r="M29" i="5" s="1"/>
  <c r="O29" i="5" s="1"/>
  <c r="C56" i="5" s="1"/>
  <c r="E56" i="5" s="1"/>
  <c r="G56" i="5" s="1"/>
  <c r="I56" i="5" s="1"/>
  <c r="K56" i="5" s="1"/>
  <c r="M56" i="5" s="1"/>
  <c r="O56" i="5" s="1"/>
  <c r="C83" i="5" s="1"/>
  <c r="E83" i="5" s="1"/>
  <c r="G83" i="5" s="1"/>
  <c r="I83" i="5" s="1"/>
  <c r="K83" i="5" s="1"/>
  <c r="M83" i="5" s="1"/>
  <c r="O83" i="5" s="1"/>
  <c r="Q41" i="5" l="1"/>
  <c r="Q16" i="5"/>
  <c r="Q11" i="5"/>
  <c r="Q14" i="5"/>
  <c r="Q9" i="5"/>
  <c r="C38" i="5"/>
  <c r="Q38" i="5" s="1"/>
  <c r="Q43" i="5"/>
  <c r="O16" i="2"/>
  <c r="M16" i="2"/>
  <c r="M17" i="2" s="1"/>
  <c r="K16" i="2"/>
  <c r="K17" i="2" s="1"/>
  <c r="I16" i="2"/>
  <c r="G16" i="2"/>
  <c r="E16" i="2"/>
  <c r="E17" i="2" s="1"/>
  <c r="C29" i="2"/>
  <c r="E29" i="2"/>
  <c r="G29" i="2" s="1"/>
  <c r="I29" i="2" s="1"/>
  <c r="K29" i="2" s="1"/>
  <c r="M29" i="2" s="1"/>
  <c r="O29" i="2" s="1"/>
  <c r="O17" i="2"/>
  <c r="I17" i="2"/>
  <c r="G17" i="2"/>
  <c r="O14" i="2"/>
  <c r="M14" i="2"/>
  <c r="K14" i="2"/>
  <c r="I14" i="2"/>
  <c r="G14" i="2"/>
  <c r="E14" i="2"/>
  <c r="C14" i="2"/>
  <c r="Q17" i="5" l="1"/>
  <c r="E23" i="5"/>
  <c r="G23" i="5" s="1"/>
  <c r="I23" i="5" s="1"/>
  <c r="K23" i="5" s="1"/>
  <c r="M23" i="5" s="1"/>
  <c r="O23" i="5" s="1"/>
  <c r="O25" i="5" s="1"/>
  <c r="C50" i="5" l="1"/>
  <c r="E50" i="5" s="1"/>
  <c r="G50" i="5" s="1"/>
  <c r="I50" i="5" s="1"/>
  <c r="K50" i="5" s="1"/>
  <c r="M50" i="5" s="1"/>
  <c r="O50" i="5" s="1"/>
  <c r="O52" i="5" s="1"/>
  <c r="Q7" i="2"/>
  <c r="C77" i="5" l="1"/>
  <c r="E77" i="5" s="1"/>
  <c r="G77" i="5" s="1"/>
  <c r="I77" i="5" s="1"/>
  <c r="K77" i="5" s="1"/>
  <c r="M77" i="5" s="1"/>
  <c r="O77" i="5" s="1"/>
  <c r="O79" i="5" s="1"/>
  <c r="E20" i="2"/>
  <c r="G20" i="2" s="1"/>
  <c r="I20" i="2" s="1"/>
  <c r="K20" i="2" s="1"/>
  <c r="M20" i="2" s="1"/>
  <c r="O20" i="2" s="1"/>
  <c r="C104" i="5" l="1"/>
  <c r="E104" i="5" s="1"/>
  <c r="G104" i="5" s="1"/>
  <c r="I104" i="5" s="1"/>
  <c r="K104" i="5" s="1"/>
  <c r="M104" i="5" s="1"/>
  <c r="O104" i="5" s="1"/>
  <c r="O106" i="5" s="1"/>
  <c r="C9" i="2"/>
  <c r="Q19" i="2" l="1"/>
  <c r="Q18" i="2"/>
  <c r="C16" i="2"/>
  <c r="C17" i="2" s="1"/>
  <c r="C23" i="2" s="1"/>
  <c r="Q15" i="2"/>
  <c r="Q14" i="2"/>
  <c r="Q10" i="2"/>
  <c r="O9" i="2"/>
  <c r="O11" i="2" s="1"/>
  <c r="M9" i="2"/>
  <c r="M11" i="2" s="1"/>
  <c r="K9" i="2"/>
  <c r="K11" i="2" s="1"/>
  <c r="I9" i="2"/>
  <c r="I11" i="2" s="1"/>
  <c r="G9" i="2"/>
  <c r="G11" i="2" s="1"/>
  <c r="E9" i="2"/>
  <c r="C11" i="2"/>
  <c r="Q8" i="2"/>
  <c r="Q6" i="2"/>
  <c r="Q5" i="2"/>
  <c r="Q4" i="2"/>
  <c r="Q3" i="2"/>
  <c r="E2" i="2"/>
  <c r="G2" i="2" s="1"/>
  <c r="I2" i="2" s="1"/>
  <c r="K2" i="2" s="1"/>
  <c r="M2" i="2" s="1"/>
  <c r="O2" i="2" s="1"/>
  <c r="C56" i="2" s="1"/>
  <c r="E56" i="2" s="1"/>
  <c r="G56" i="2" s="1"/>
  <c r="I56" i="2" s="1"/>
  <c r="K56" i="2" s="1"/>
  <c r="M56" i="2" s="1"/>
  <c r="O56" i="2" s="1"/>
  <c r="C83" i="2" s="1"/>
  <c r="E83" i="2" s="1"/>
  <c r="G83" i="2" s="1"/>
  <c r="I83" i="2" s="1"/>
  <c r="K83" i="2" s="1"/>
  <c r="M83" i="2" s="1"/>
  <c r="O83" i="2" s="1"/>
  <c r="Q16" i="2" l="1"/>
  <c r="Q9" i="2"/>
  <c r="E11" i="2"/>
  <c r="Q11" i="2" s="1"/>
  <c r="Q17" i="2" l="1"/>
  <c r="E23" i="2" l="1"/>
  <c r="G23" i="2" s="1"/>
  <c r="I23" i="2" s="1"/>
  <c r="K23" i="2" s="1"/>
  <c r="M23" i="2" s="1"/>
  <c r="O23" i="2" s="1"/>
  <c r="O25" i="2" l="1"/>
</calcChain>
</file>

<file path=xl/comments1.xml><?xml version="1.0" encoding="utf-8"?>
<comments xmlns="http://schemas.openxmlformats.org/spreadsheetml/2006/main">
  <authors>
    <author>cevans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location name
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period #</t>
        </r>
      </text>
    </comment>
    <comment ref="A3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this date only</t>
        </r>
      </text>
    </comment>
  </commentList>
</comments>
</file>

<file path=xl/comments2.xml><?xml version="1.0" encoding="utf-8"?>
<comments xmlns="http://schemas.openxmlformats.org/spreadsheetml/2006/main">
  <authors>
    <author>Managers</author>
  </authors>
  <commentList>
    <comment ref="C23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  <comment ref="C131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</commentList>
</comments>
</file>

<file path=xl/comments3.xml><?xml version="1.0" encoding="utf-8"?>
<comments xmlns="http://schemas.openxmlformats.org/spreadsheetml/2006/main">
  <authors>
    <author>Managers</author>
  </authors>
  <commentList>
    <comment ref="C23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  <comment ref="C50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  <comment ref="C77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  <comment ref="C104" authorId="0">
      <text>
        <r>
          <rPr>
            <b/>
            <sz val="8"/>
            <color indexed="81"/>
            <rFont val="Tahoma"/>
            <family val="2"/>
          </rPr>
          <t>Managers:</t>
        </r>
        <r>
          <rPr>
            <sz val="8"/>
            <color indexed="81"/>
            <rFont val="Tahoma"/>
            <family val="2"/>
          </rPr>
          <t xml:space="preserve">
Click on to this cell, on the formula line, subtract last periods negative drop </t>
        </r>
        <r>
          <rPr>
            <b/>
            <sz val="8"/>
            <color indexed="81"/>
            <rFont val="Tahoma"/>
            <family val="2"/>
          </rPr>
          <t>to the end of the formula in the formula line</t>
        </r>
        <r>
          <rPr>
            <sz val="8"/>
            <color indexed="81"/>
            <rFont val="Tahoma"/>
            <family val="2"/>
          </rPr>
          <t xml:space="preserve">.  Note, this better be the same amount you asked for in check.
</t>
        </r>
      </text>
    </comment>
  </commentList>
</comments>
</file>

<file path=xl/comments4.xml><?xml version="1.0" encoding="utf-8"?>
<comments xmlns="http://schemas.openxmlformats.org/spreadsheetml/2006/main">
  <authors>
    <author>cevans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location name
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period #</t>
        </r>
      </text>
    </comment>
    <comment ref="A3" authorId="0">
      <text>
        <r>
          <rPr>
            <b/>
            <sz val="8"/>
            <color indexed="81"/>
            <rFont val="Tahoma"/>
            <family val="2"/>
          </rPr>
          <t>cevans:</t>
        </r>
        <r>
          <rPr>
            <sz val="8"/>
            <color indexed="81"/>
            <rFont val="Tahoma"/>
            <family val="2"/>
          </rPr>
          <t xml:space="preserve">
change this date only</t>
        </r>
      </text>
    </comment>
  </commentList>
</comments>
</file>

<file path=xl/sharedStrings.xml><?xml version="1.0" encoding="utf-8"?>
<sst xmlns="http://schemas.openxmlformats.org/spreadsheetml/2006/main" count="458" uniqueCount="67">
  <si>
    <t>Miscellaneous</t>
  </si>
  <si>
    <t>Weekly and EOP Reconciliation Sheet</t>
  </si>
  <si>
    <t>Date</t>
  </si>
  <si>
    <t>Deposit</t>
  </si>
  <si>
    <t>Deposits</t>
  </si>
  <si>
    <t>External CC's</t>
  </si>
  <si>
    <t>Explanations for external credit cards &amp; codes for special deposits</t>
  </si>
  <si>
    <t>Week 1 WTD</t>
  </si>
  <si>
    <t>Week 2 WTD</t>
  </si>
  <si>
    <t>Week 3 WTD</t>
  </si>
  <si>
    <t>Week 4 WTD</t>
  </si>
  <si>
    <t>PTD</t>
  </si>
  <si>
    <t>DO NOT TYPE IN YELLOW BOXES. FORMULAS EXIST THERE!!</t>
  </si>
  <si>
    <t xml:space="preserve">Comments Page - </t>
  </si>
  <si>
    <t>Describe any anomalies in Credit Cards, Gift Cards, Deposits, Miscellaneous Deposits, Petty Cash Envelopes. Etc.</t>
  </si>
  <si>
    <t>Wed</t>
  </si>
  <si>
    <t>Thurs</t>
  </si>
  <si>
    <t>Fri</t>
  </si>
  <si>
    <t>Sat</t>
  </si>
  <si>
    <t>Sun</t>
  </si>
  <si>
    <t>Mon</t>
  </si>
  <si>
    <t>Tues</t>
  </si>
  <si>
    <t>Week 1</t>
  </si>
  <si>
    <t>Totals</t>
  </si>
  <si>
    <t>Cash</t>
  </si>
  <si>
    <t>Ctuit POS report, pg 2, Tenders</t>
  </si>
  <si>
    <t>Checks</t>
  </si>
  <si>
    <t>Checks deposited per deposit slip</t>
  </si>
  <si>
    <t>AmEx</t>
  </si>
  <si>
    <t>Discover</t>
  </si>
  <si>
    <t>Total</t>
  </si>
  <si>
    <t>Tips</t>
  </si>
  <si>
    <t>Tips paid</t>
  </si>
  <si>
    <t>needs to be customized per location</t>
  </si>
  <si>
    <t>Neg Amount</t>
  </si>
  <si>
    <t>Week 2</t>
  </si>
  <si>
    <t>Week 3</t>
  </si>
  <si>
    <t>Week 4</t>
  </si>
  <si>
    <t xml:space="preserve">Unit:   </t>
  </si>
  <si>
    <t xml:space="preserve"> </t>
  </si>
  <si>
    <t>Petty Cash</t>
  </si>
  <si>
    <t>Visa</t>
  </si>
  <si>
    <t>Mastercard</t>
  </si>
  <si>
    <t>Petty Cash Balance</t>
  </si>
  <si>
    <t>Bank Deposit slip</t>
  </si>
  <si>
    <t>Auto Fills</t>
  </si>
  <si>
    <t>Daily Receipts</t>
  </si>
  <si>
    <t xml:space="preserve">Log when a PC check is received </t>
  </si>
  <si>
    <t>Auto Calculates</t>
  </si>
  <si>
    <r>
      <t xml:space="preserve">Ctuit POS report, pg 1, </t>
    </r>
    <r>
      <rPr>
        <b/>
        <sz val="8"/>
        <rFont val="Arial"/>
        <family val="2"/>
      </rPr>
      <t>enter as negative</t>
    </r>
  </si>
  <si>
    <t>Closing Manager Populates these numbers</t>
  </si>
  <si>
    <t>Petty Cash Receipts</t>
  </si>
  <si>
    <t>Total Petty Receipts</t>
  </si>
  <si>
    <t>Petty Reconciled per Ctuit</t>
  </si>
  <si>
    <t>Auto totals</t>
  </si>
  <si>
    <t>This should match row 20</t>
  </si>
  <si>
    <t>Calculated Bank Deposit Per Aloha</t>
  </si>
  <si>
    <t>SHOULD MATCH Aloha Sales Summary Report last page</t>
  </si>
  <si>
    <r>
      <t xml:space="preserve">Actual </t>
    </r>
    <r>
      <rPr>
        <sz val="10"/>
        <rFont val="Arial"/>
        <family val="2"/>
      </rPr>
      <t>Bank Deposit Per Dep Slip</t>
    </r>
  </si>
  <si>
    <t>House bank reduction</t>
  </si>
  <si>
    <t>House bank check rec'd</t>
  </si>
  <si>
    <t>House</t>
  </si>
  <si>
    <t>V'fied</t>
  </si>
  <si>
    <t>Acct Charges</t>
  </si>
  <si>
    <t>Week 5 WTD</t>
  </si>
  <si>
    <t>period 13, 2001</t>
  </si>
  <si>
    <t>PERIOD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</si>
</sst>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3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Continuous"/>
    </xf>
    <xf numFmtId="44" fontId="3" fillId="0" borderId="3" xfId="1" applyFont="1" applyBorder="1" applyAlignment="1" applyProtection="1"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44" fontId="3" fillId="2" borderId="3" xfId="0" applyNumberFormat="1" applyFont="1" applyFill="1" applyBorder="1" applyAlignment="1" applyProtection="1"/>
    <xf numFmtId="0" fontId="3" fillId="3" borderId="7" xfId="0" applyFont="1" applyFill="1" applyBorder="1" applyAlignment="1" applyProtection="1">
      <alignment horizontal="left" wrapText="1"/>
    </xf>
    <xf numFmtId="0" fontId="3" fillId="3" borderId="8" xfId="0" applyFont="1" applyFill="1" applyBorder="1" applyAlignment="1" applyProtection="1"/>
    <xf numFmtId="44" fontId="3" fillId="3" borderId="0" xfId="1" applyFont="1" applyFill="1" applyBorder="1" applyAlignment="1" applyProtection="1"/>
    <xf numFmtId="44" fontId="3" fillId="3" borderId="9" xfId="1" applyFont="1" applyFill="1" applyBorder="1" applyAlignment="1" applyProtection="1"/>
    <xf numFmtId="0" fontId="3" fillId="3" borderId="7" xfId="0" applyFont="1" applyFill="1" applyBorder="1" applyAlignment="1" applyProtection="1"/>
    <xf numFmtId="44" fontId="3" fillId="2" borderId="1" xfId="0" applyNumberFormat="1" applyFont="1" applyFill="1" applyBorder="1" applyAlignment="1" applyProtection="1"/>
    <xf numFmtId="0" fontId="3" fillId="3" borderId="10" xfId="0" applyFont="1" applyFill="1" applyBorder="1" applyAlignment="1" applyProtection="1"/>
    <xf numFmtId="0" fontId="3" fillId="0" borderId="12" xfId="0" applyFont="1" applyBorder="1" applyAlignment="1" applyProtection="1">
      <alignment horizontal="centerContinuous"/>
    </xf>
    <xf numFmtId="0" fontId="3" fillId="0" borderId="13" xfId="0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Continuous"/>
    </xf>
    <xf numFmtId="0" fontId="4" fillId="0" borderId="0" xfId="0" applyFont="1" applyAlignment="1">
      <alignment horizontal="center"/>
    </xf>
    <xf numFmtId="3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39" fontId="0" fillId="0" borderId="0" xfId="0" applyNumberFormat="1" applyProtection="1">
      <protection locked="0"/>
    </xf>
    <xf numFmtId="0" fontId="0" fillId="0" borderId="0" xfId="0" applyProtection="1">
      <protection locked="0"/>
    </xf>
    <xf numFmtId="39" fontId="0" fillId="2" borderId="0" xfId="0" applyNumberFormat="1" applyFill="1"/>
    <xf numFmtId="0" fontId="8" fillId="0" borderId="0" xfId="0" applyFont="1"/>
    <xf numFmtId="39" fontId="0" fillId="0" borderId="14" xfId="0" applyNumberFormat="1" applyBorder="1" applyProtection="1">
      <protection locked="0"/>
    </xf>
    <xf numFmtId="39" fontId="0" fillId="2" borderId="14" xfId="0" applyNumberForma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0" fontId="8" fillId="0" borderId="0" xfId="0" applyFont="1" applyFill="1"/>
    <xf numFmtId="39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39" fontId="0" fillId="2" borderId="15" xfId="0" applyNumberFormat="1" applyFill="1" applyBorder="1"/>
    <xf numFmtId="39" fontId="0" fillId="0" borderId="0" xfId="0" applyNumberFormat="1" applyFill="1"/>
    <xf numFmtId="0" fontId="4" fillId="0" borderId="0" xfId="0" applyFont="1" applyFill="1"/>
    <xf numFmtId="0" fontId="0" fillId="2" borderId="0" xfId="0" applyFill="1" applyProtection="1"/>
    <xf numFmtId="39" fontId="0" fillId="2" borderId="0" xfId="0" applyNumberFormat="1" applyFill="1" applyProtection="1"/>
    <xf numFmtId="0" fontId="0" fillId="0" borderId="0" xfId="0" applyFill="1" applyProtection="1"/>
    <xf numFmtId="0" fontId="3" fillId="5" borderId="0" xfId="0" applyFont="1" applyFill="1"/>
    <xf numFmtId="39" fontId="3" fillId="5" borderId="0" xfId="0" applyNumberFormat="1" applyFont="1" applyFill="1"/>
    <xf numFmtId="0" fontId="3" fillId="0" borderId="0" xfId="0" applyFont="1" applyFill="1"/>
    <xf numFmtId="39" fontId="3" fillId="0" borderId="0" xfId="0" applyNumberFormat="1" applyFont="1" applyFill="1"/>
    <xf numFmtId="0" fontId="3" fillId="5" borderId="0" xfId="0" applyFont="1" applyFill="1" applyAlignment="1"/>
    <xf numFmtId="0" fontId="0" fillId="0" borderId="16" xfId="0" applyBorder="1"/>
    <xf numFmtId="39" fontId="0" fillId="0" borderId="16" xfId="0" applyNumberFormat="1" applyBorder="1"/>
    <xf numFmtId="39" fontId="0" fillId="0" borderId="0" xfId="0" applyNumberFormat="1"/>
    <xf numFmtId="0" fontId="3" fillId="0" borderId="3" xfId="0" applyFont="1" applyBorder="1" applyAlignment="1" applyProtection="1">
      <alignment horizontal="left" wrapText="1"/>
      <protection locked="0"/>
    </xf>
    <xf numFmtId="44" fontId="3" fillId="2" borderId="3" xfId="1" applyFont="1" applyFill="1" applyBorder="1" applyAlignment="1" applyProtection="1"/>
    <xf numFmtId="44" fontId="3" fillId="2" borderId="1" xfId="1" applyFont="1" applyFill="1" applyBorder="1" applyAlignment="1" applyProtection="1"/>
    <xf numFmtId="44" fontId="3" fillId="2" borderId="0" xfId="1" applyFont="1" applyFill="1" applyBorder="1" applyAlignment="1" applyProtection="1"/>
    <xf numFmtId="164" fontId="4" fillId="6" borderId="14" xfId="0" applyNumberFormat="1" applyFont="1" applyFill="1" applyBorder="1" applyAlignment="1">
      <alignment horizontal="center"/>
    </xf>
    <xf numFmtId="0" fontId="8" fillId="7" borderId="0" xfId="0" applyFont="1" applyFill="1"/>
    <xf numFmtId="0" fontId="0" fillId="4" borderId="0" xfId="0" applyFill="1"/>
    <xf numFmtId="39" fontId="0" fillId="4" borderId="0" xfId="0" applyNumberFormat="1" applyFill="1"/>
    <xf numFmtId="39" fontId="0" fillId="0" borderId="12" xfId="0" applyNumberFormat="1" applyFill="1" applyBorder="1"/>
    <xf numFmtId="39" fontId="4" fillId="0" borderId="0" xfId="0" applyNumberFormat="1" applyFont="1" applyFill="1"/>
    <xf numFmtId="0" fontId="7" fillId="0" borderId="0" xfId="0" applyFont="1" applyFill="1"/>
    <xf numFmtId="0" fontId="2" fillId="4" borderId="0" xfId="0" applyFont="1" applyFill="1"/>
    <xf numFmtId="39" fontId="2" fillId="4" borderId="0" xfId="0" applyNumberFormat="1" applyFont="1" applyFill="1"/>
    <xf numFmtId="0" fontId="8" fillId="4" borderId="0" xfId="0" applyFont="1" applyFill="1"/>
    <xf numFmtId="39" fontId="9" fillId="0" borderId="0" xfId="0" applyNumberFormat="1" applyFo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centerContinuous"/>
      <protection locked="0"/>
    </xf>
    <xf numFmtId="0" fontId="3" fillId="8" borderId="12" xfId="0" applyFont="1" applyFill="1" applyBorder="1" applyAlignment="1" applyProtection="1">
      <alignment horizontal="centerContinuous"/>
      <protection locked="0"/>
    </xf>
    <xf numFmtId="0" fontId="0" fillId="8" borderId="1" xfId="0" applyFill="1" applyBorder="1" applyAlignment="1" applyProtection="1">
      <alignment horizontal="centerContinuous"/>
      <protection locked="0"/>
    </xf>
    <xf numFmtId="0" fontId="3" fillId="8" borderId="4" xfId="0" applyFont="1" applyFill="1" applyBorder="1" applyAlignment="1" applyProtection="1">
      <alignment horizontal="centerContinuous"/>
      <protection locked="0"/>
    </xf>
    <xf numFmtId="0" fontId="3" fillId="0" borderId="5" xfId="0" applyFont="1" applyBorder="1" applyAlignment="1" applyProtection="1">
      <alignment horizontal="centerContinuous"/>
    </xf>
    <xf numFmtId="16" fontId="3" fillId="8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" fontId="3" fillId="0" borderId="3" xfId="0" applyNumberFormat="1" applyFont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/>
    <xf numFmtId="0" fontId="3" fillId="3" borderId="4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Continuous"/>
    </xf>
    <xf numFmtId="0" fontId="3" fillId="2" borderId="12" xfId="0" applyFont="1" applyFill="1" applyBorder="1" applyAlignment="1" applyProtection="1">
      <alignment horizontal="centerContinuous"/>
    </xf>
    <xf numFmtId="0" fontId="3" fillId="2" borderId="13" xfId="0" applyFont="1" applyFill="1" applyBorder="1" applyAlignment="1" applyProtection="1">
      <alignment horizontal="centerContinuous"/>
    </xf>
    <xf numFmtId="0" fontId="3" fillId="2" borderId="17" xfId="0" applyFont="1" applyFill="1" applyBorder="1" applyAlignment="1" applyProtection="1">
      <alignment horizontal="centerContinuous"/>
    </xf>
    <xf numFmtId="0" fontId="3" fillId="2" borderId="16" xfId="0" applyFont="1" applyFill="1" applyBorder="1" applyAlignment="1" applyProtection="1">
      <alignment horizontal="centerContinuous"/>
    </xf>
    <xf numFmtId="0" fontId="3" fillId="2" borderId="10" xfId="0" applyFont="1" applyFill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" fontId="3" fillId="8" borderId="1" xfId="0" applyNumberFormat="1" applyFont="1" applyFill="1" applyBorder="1" applyAlignment="1" applyProtection="1">
      <alignment horizontal="centerContinuous"/>
    </xf>
    <xf numFmtId="16" fontId="3" fillId="8" borderId="2" xfId="0" applyNumberFormat="1" applyFont="1" applyFill="1" applyBorder="1" applyAlignment="1" applyProtection="1">
      <alignment horizontal="centerContinuous"/>
      <protection locked="0"/>
    </xf>
    <xf numFmtId="16" fontId="3" fillId="8" borderId="4" xfId="0" applyNumberFormat="1" applyFont="1" applyFill="1" applyBorder="1" applyAlignment="1" applyProtection="1">
      <alignment horizontal="centerContinuous"/>
      <protection locked="0"/>
    </xf>
    <xf numFmtId="164" fontId="4" fillId="6" borderId="14" xfId="0" applyNumberFormat="1" applyFont="1" applyFill="1" applyBorder="1" applyAlignment="1" applyProtection="1">
      <alignment horizontal="center"/>
      <protection locked="0"/>
    </xf>
    <xf numFmtId="39" fontId="0" fillId="4" borderId="12" xfId="0" applyNumberFormat="1" applyFill="1" applyBorder="1"/>
    <xf numFmtId="39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6" fontId="3" fillId="8" borderId="2" xfId="0" applyNumberFormat="1" applyFont="1" applyFill="1" applyBorder="1" applyAlignment="1" applyProtection="1">
      <alignment horizontal="centerContinuous"/>
    </xf>
    <xf numFmtId="16" fontId="3" fillId="8" borderId="4" xfId="0" applyNumberFormat="1" applyFont="1" applyFill="1" applyBorder="1" applyAlignment="1" applyProtection="1">
      <alignment horizontal="centerContinuous"/>
    </xf>
    <xf numFmtId="0" fontId="0" fillId="0" borderId="0" xfId="0" applyProtection="1"/>
    <xf numFmtId="0" fontId="0" fillId="0" borderId="1" xfId="0" applyBorder="1" applyAlignment="1" applyProtection="1">
      <alignment horizontal="left"/>
    </xf>
    <xf numFmtId="0" fontId="4" fillId="5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B1" sqref="B1"/>
    </sheetView>
  </sheetViews>
  <sheetFormatPr defaultRowHeight="14.3" x14ac:dyDescent="0.3"/>
  <cols>
    <col min="1" max="1" width="11.8984375" customWidth="1"/>
    <col min="2" max="2" width="12.3984375" customWidth="1"/>
    <col min="3" max="3" width="5.59765625" customWidth="1"/>
    <col min="4" max="4" width="12.3984375" customWidth="1"/>
    <col min="5" max="5" width="5.59765625" customWidth="1"/>
    <col min="6" max="7" width="12.3984375" customWidth="1"/>
    <col min="8" max="8" width="62.796875" customWidth="1"/>
  </cols>
  <sheetData>
    <row r="1" spans="1:8" ht="14.9" thickBot="1" x14ac:dyDescent="0.35">
      <c r="A1" s="71" t="s">
        <v>38</v>
      </c>
      <c r="B1" s="72"/>
      <c r="C1" s="73"/>
      <c r="D1" s="1" t="s">
        <v>0</v>
      </c>
      <c r="E1" s="74"/>
      <c r="F1" s="75"/>
      <c r="G1" s="2" t="s">
        <v>61</v>
      </c>
      <c r="H1" s="76" t="s">
        <v>1</v>
      </c>
    </row>
    <row r="2" spans="1:8" ht="14.9" thickBot="1" x14ac:dyDescent="0.35">
      <c r="A2" s="3" t="s">
        <v>2</v>
      </c>
      <c r="B2" s="3" t="s">
        <v>3</v>
      </c>
      <c r="C2" s="1" t="s">
        <v>62</v>
      </c>
      <c r="D2" s="3" t="s">
        <v>4</v>
      </c>
      <c r="E2" s="1" t="s">
        <v>62</v>
      </c>
      <c r="F2" s="1" t="s">
        <v>5</v>
      </c>
      <c r="G2" s="4" t="s">
        <v>63</v>
      </c>
      <c r="H2" s="5" t="s">
        <v>6</v>
      </c>
    </row>
    <row r="3" spans="1:8" ht="14.9" thickBot="1" x14ac:dyDescent="0.35">
      <c r="A3" s="77">
        <v>38714</v>
      </c>
      <c r="B3" s="6"/>
      <c r="C3" s="78"/>
      <c r="D3" s="6">
        <v>0</v>
      </c>
      <c r="E3" s="78"/>
      <c r="F3" s="6">
        <v>0</v>
      </c>
      <c r="G3" s="6">
        <v>0</v>
      </c>
      <c r="H3" s="7"/>
    </row>
    <row r="4" spans="1:8" ht="14.9" thickBot="1" x14ac:dyDescent="0.35">
      <c r="A4" s="79">
        <f t="shared" ref="A4:A9" si="0">A3+1</f>
        <v>38715</v>
      </c>
      <c r="B4" s="6"/>
      <c r="C4" s="78"/>
      <c r="D4" s="6">
        <v>0</v>
      </c>
      <c r="E4" s="78"/>
      <c r="F4" s="6">
        <v>0</v>
      </c>
      <c r="G4" s="6">
        <v>0</v>
      </c>
      <c r="H4" s="56"/>
    </row>
    <row r="5" spans="1:8" ht="14.9" thickBot="1" x14ac:dyDescent="0.35">
      <c r="A5" s="79">
        <f t="shared" si="0"/>
        <v>38716</v>
      </c>
      <c r="B5" s="6"/>
      <c r="C5" s="78"/>
      <c r="D5" s="6">
        <v>0</v>
      </c>
      <c r="E5" s="78"/>
      <c r="F5" s="6">
        <v>0</v>
      </c>
      <c r="G5" s="6">
        <v>0</v>
      </c>
      <c r="H5" s="7"/>
    </row>
    <row r="6" spans="1:8" ht="14.9" thickBot="1" x14ac:dyDescent="0.35">
      <c r="A6" s="79">
        <f t="shared" si="0"/>
        <v>38717</v>
      </c>
      <c r="B6" s="6"/>
      <c r="C6" s="78"/>
      <c r="D6" s="6">
        <v>0</v>
      </c>
      <c r="E6" s="78"/>
      <c r="F6" s="6">
        <v>0</v>
      </c>
      <c r="G6" s="6">
        <v>0</v>
      </c>
      <c r="H6" s="7"/>
    </row>
    <row r="7" spans="1:8" ht="14.9" thickBot="1" x14ac:dyDescent="0.35">
      <c r="A7" s="79">
        <f t="shared" si="0"/>
        <v>38718</v>
      </c>
      <c r="B7" s="6"/>
      <c r="C7" s="78"/>
      <c r="D7" s="6">
        <v>0</v>
      </c>
      <c r="E7" s="78"/>
      <c r="F7" s="6">
        <v>0</v>
      </c>
      <c r="G7" s="6">
        <v>0</v>
      </c>
      <c r="H7" s="7"/>
    </row>
    <row r="8" spans="1:8" ht="14.9" thickBot="1" x14ac:dyDescent="0.35">
      <c r="A8" s="79">
        <f t="shared" si="0"/>
        <v>38719</v>
      </c>
      <c r="B8" s="6"/>
      <c r="C8" s="78"/>
      <c r="D8" s="6">
        <v>0</v>
      </c>
      <c r="E8" s="78"/>
      <c r="F8" s="6">
        <v>0</v>
      </c>
      <c r="G8" s="6">
        <v>0</v>
      </c>
      <c r="H8" s="7"/>
    </row>
    <row r="9" spans="1:8" ht="14.9" thickBot="1" x14ac:dyDescent="0.35">
      <c r="A9" s="79">
        <f t="shared" si="0"/>
        <v>38720</v>
      </c>
      <c r="B9" s="6"/>
      <c r="C9" s="78"/>
      <c r="D9" s="6">
        <v>0</v>
      </c>
      <c r="E9" s="78"/>
      <c r="F9" s="6">
        <v>0</v>
      </c>
      <c r="G9" s="6">
        <v>0</v>
      </c>
      <c r="H9" s="7"/>
    </row>
    <row r="10" spans="1:8" ht="14.9" thickBot="1" x14ac:dyDescent="0.35">
      <c r="A10" s="1" t="s">
        <v>7</v>
      </c>
      <c r="B10" s="8">
        <f>SUM(B3:B9)</f>
        <v>0</v>
      </c>
      <c r="C10" s="80"/>
      <c r="D10" s="57">
        <f>SUM(D3:D9)</f>
        <v>0</v>
      </c>
      <c r="E10" s="80"/>
      <c r="F10" s="57">
        <f>SUM(F3:F9)</f>
        <v>0</v>
      </c>
      <c r="G10" s="57">
        <f>SUM(G3:G9)</f>
        <v>0</v>
      </c>
      <c r="H10" s="9"/>
    </row>
    <row r="11" spans="1:8" ht="14.9" thickBot="1" x14ac:dyDescent="0.35">
      <c r="A11" s="79">
        <f>A9+1</f>
        <v>38721</v>
      </c>
      <c r="B11" s="6"/>
      <c r="C11" s="78"/>
      <c r="D11" s="6">
        <v>0</v>
      </c>
      <c r="E11" s="78"/>
      <c r="F11" s="6">
        <v>0</v>
      </c>
      <c r="G11" s="6">
        <v>0</v>
      </c>
      <c r="H11" s="7"/>
    </row>
    <row r="12" spans="1:8" ht="14.9" thickBot="1" x14ac:dyDescent="0.35">
      <c r="A12" s="79">
        <f t="shared" ref="A12:A17" si="1">A11+1</f>
        <v>38722</v>
      </c>
      <c r="B12" s="6"/>
      <c r="C12" s="78"/>
      <c r="D12" s="6">
        <v>0</v>
      </c>
      <c r="E12" s="78"/>
      <c r="F12" s="6">
        <v>0</v>
      </c>
      <c r="G12" s="6">
        <v>0</v>
      </c>
      <c r="H12" s="7"/>
    </row>
    <row r="13" spans="1:8" ht="14.9" thickBot="1" x14ac:dyDescent="0.35">
      <c r="A13" s="79">
        <f t="shared" si="1"/>
        <v>38723</v>
      </c>
      <c r="B13" s="6"/>
      <c r="C13" s="78"/>
      <c r="D13" s="6">
        <v>0</v>
      </c>
      <c r="E13" s="78"/>
      <c r="F13" s="6">
        <v>0</v>
      </c>
      <c r="G13" s="6">
        <v>0</v>
      </c>
      <c r="H13" s="7"/>
    </row>
    <row r="14" spans="1:8" ht="14.9" thickBot="1" x14ac:dyDescent="0.35">
      <c r="A14" s="79">
        <f t="shared" si="1"/>
        <v>38724</v>
      </c>
      <c r="B14" s="6"/>
      <c r="C14" s="78"/>
      <c r="D14" s="6">
        <v>0</v>
      </c>
      <c r="E14" s="78"/>
      <c r="F14" s="6">
        <v>0</v>
      </c>
      <c r="G14" s="6">
        <v>0</v>
      </c>
      <c r="H14" s="7"/>
    </row>
    <row r="15" spans="1:8" ht="14.9" thickBot="1" x14ac:dyDescent="0.35">
      <c r="A15" s="79">
        <f t="shared" si="1"/>
        <v>38725</v>
      </c>
      <c r="B15" s="6"/>
      <c r="C15" s="78"/>
      <c r="D15" s="6">
        <v>0</v>
      </c>
      <c r="E15" s="78"/>
      <c r="F15" s="6">
        <v>0</v>
      </c>
      <c r="G15" s="6">
        <v>0</v>
      </c>
      <c r="H15" s="7"/>
    </row>
    <row r="16" spans="1:8" ht="14.9" thickBot="1" x14ac:dyDescent="0.35">
      <c r="A16" s="79">
        <f t="shared" si="1"/>
        <v>38726</v>
      </c>
      <c r="B16" s="6"/>
      <c r="C16" s="78"/>
      <c r="D16" s="6">
        <v>0</v>
      </c>
      <c r="E16" s="78"/>
      <c r="F16" s="6">
        <v>0</v>
      </c>
      <c r="G16" s="6">
        <v>0</v>
      </c>
      <c r="H16" s="7"/>
    </row>
    <row r="17" spans="1:8" ht="14.9" thickBot="1" x14ac:dyDescent="0.35">
      <c r="A17" s="79">
        <f t="shared" si="1"/>
        <v>38727</v>
      </c>
      <c r="B17" s="6"/>
      <c r="C17" s="78"/>
      <c r="D17" s="6">
        <v>0</v>
      </c>
      <c r="E17" s="78"/>
      <c r="F17" s="6">
        <v>0</v>
      </c>
      <c r="G17" s="6">
        <v>0</v>
      </c>
      <c r="H17" s="7"/>
    </row>
    <row r="18" spans="1:8" ht="14.9" thickBot="1" x14ac:dyDescent="0.35">
      <c r="A18" s="81" t="s">
        <v>8</v>
      </c>
      <c r="B18" s="8">
        <f>SUM(B11:B17)</f>
        <v>0</v>
      </c>
      <c r="C18" s="80"/>
      <c r="D18" s="57">
        <f>SUM(D11:D17)</f>
        <v>0</v>
      </c>
      <c r="E18" s="80"/>
      <c r="F18" s="57">
        <f>SUM(F11:F17)</f>
        <v>0</v>
      </c>
      <c r="G18" s="57">
        <f>SUM(G11:G17)</f>
        <v>0</v>
      </c>
      <c r="H18" s="9"/>
    </row>
    <row r="19" spans="1:8" ht="14.9" thickBot="1" x14ac:dyDescent="0.35">
      <c r="A19" s="79">
        <f>A17+1</f>
        <v>38728</v>
      </c>
      <c r="B19" s="6"/>
      <c r="C19" s="82"/>
      <c r="D19" s="6">
        <v>0</v>
      </c>
      <c r="E19" s="78"/>
      <c r="F19" s="6">
        <v>0</v>
      </c>
      <c r="G19" s="6">
        <v>0</v>
      </c>
      <c r="H19" s="7" t="s">
        <v>39</v>
      </c>
    </row>
    <row r="20" spans="1:8" ht="14.9" thickBot="1" x14ac:dyDescent="0.35">
      <c r="A20" s="79">
        <f t="shared" ref="A20:A25" si="2">A19+1</f>
        <v>38729</v>
      </c>
      <c r="B20" s="6"/>
      <c r="C20" s="82"/>
      <c r="D20" s="6">
        <v>0</v>
      </c>
      <c r="E20" s="78"/>
      <c r="F20" s="6">
        <v>0</v>
      </c>
      <c r="G20" s="6">
        <v>0</v>
      </c>
      <c r="H20" s="7"/>
    </row>
    <row r="21" spans="1:8" ht="14.9" thickBot="1" x14ac:dyDescent="0.35">
      <c r="A21" s="79">
        <f t="shared" si="2"/>
        <v>38730</v>
      </c>
      <c r="B21" s="6"/>
      <c r="C21" s="82"/>
      <c r="D21" s="6">
        <v>0</v>
      </c>
      <c r="E21" s="78"/>
      <c r="F21" s="6">
        <v>0</v>
      </c>
      <c r="G21" s="6">
        <v>0</v>
      </c>
      <c r="H21" s="7"/>
    </row>
    <row r="22" spans="1:8" ht="14.9" thickBot="1" x14ac:dyDescent="0.35">
      <c r="A22" s="79">
        <f t="shared" si="2"/>
        <v>38731</v>
      </c>
      <c r="B22" s="6"/>
      <c r="C22" s="82"/>
      <c r="D22" s="6">
        <v>0</v>
      </c>
      <c r="E22" s="78"/>
      <c r="F22" s="6">
        <v>0</v>
      </c>
      <c r="G22" s="6">
        <v>0</v>
      </c>
      <c r="H22" s="7"/>
    </row>
    <row r="23" spans="1:8" ht="14.9" thickBot="1" x14ac:dyDescent="0.35">
      <c r="A23" s="79">
        <f t="shared" si="2"/>
        <v>38732</v>
      </c>
      <c r="B23" s="6"/>
      <c r="C23" s="82"/>
      <c r="D23" s="6">
        <v>0</v>
      </c>
      <c r="E23" s="78"/>
      <c r="F23" s="6">
        <v>0</v>
      </c>
      <c r="G23" s="6">
        <v>0</v>
      </c>
      <c r="H23" s="7"/>
    </row>
    <row r="24" spans="1:8" ht="14.9" thickBot="1" x14ac:dyDescent="0.35">
      <c r="A24" s="79">
        <f t="shared" si="2"/>
        <v>38733</v>
      </c>
      <c r="B24" s="6"/>
      <c r="C24" s="82"/>
      <c r="D24" s="6">
        <v>0</v>
      </c>
      <c r="E24" s="78"/>
      <c r="F24" s="6">
        <v>0</v>
      </c>
      <c r="G24" s="6">
        <v>0</v>
      </c>
      <c r="H24" s="7"/>
    </row>
    <row r="25" spans="1:8" ht="14.9" thickBot="1" x14ac:dyDescent="0.35">
      <c r="A25" s="79">
        <f t="shared" si="2"/>
        <v>38734</v>
      </c>
      <c r="B25" s="6"/>
      <c r="C25" s="82"/>
      <c r="D25" s="6">
        <v>0</v>
      </c>
      <c r="E25" s="78"/>
      <c r="F25" s="6">
        <v>0</v>
      </c>
      <c r="G25" s="6">
        <v>0</v>
      </c>
      <c r="H25" s="7"/>
    </row>
    <row r="26" spans="1:8" ht="14.9" thickBot="1" x14ac:dyDescent="0.35">
      <c r="A26" s="81" t="s">
        <v>9</v>
      </c>
      <c r="B26" s="8">
        <f>SUM(B19:B25)</f>
        <v>0</v>
      </c>
      <c r="C26" s="80"/>
      <c r="D26" s="57">
        <f>SUM(D19:D25)</f>
        <v>0</v>
      </c>
      <c r="E26" s="80"/>
      <c r="F26" s="57">
        <f>SUM(F19:F25)</f>
        <v>0</v>
      </c>
      <c r="G26" s="57">
        <f>SUM(G19:G25)</f>
        <v>0</v>
      </c>
      <c r="H26" s="9"/>
    </row>
    <row r="27" spans="1:8" ht="14.9" thickBot="1" x14ac:dyDescent="0.35">
      <c r="A27" s="79">
        <f>A25+1</f>
        <v>38735</v>
      </c>
      <c r="B27" s="6"/>
      <c r="C27" s="78"/>
      <c r="D27" s="6">
        <v>0</v>
      </c>
      <c r="E27" s="78"/>
      <c r="F27" s="6">
        <v>0</v>
      </c>
      <c r="G27" s="6">
        <v>0</v>
      </c>
      <c r="H27" s="7"/>
    </row>
    <row r="28" spans="1:8" ht="14.9" thickBot="1" x14ac:dyDescent="0.35">
      <c r="A28" s="79">
        <f t="shared" ref="A28:A33" si="3">A27+1</f>
        <v>38736</v>
      </c>
      <c r="B28" s="6"/>
      <c r="C28" s="78"/>
      <c r="D28" s="6">
        <v>0</v>
      </c>
      <c r="E28" s="78"/>
      <c r="F28" s="6">
        <v>0</v>
      </c>
      <c r="G28" s="6">
        <v>0</v>
      </c>
      <c r="H28" s="7"/>
    </row>
    <row r="29" spans="1:8" ht="14.9" thickBot="1" x14ac:dyDescent="0.35">
      <c r="A29" s="79">
        <f t="shared" si="3"/>
        <v>38737</v>
      </c>
      <c r="B29" s="6"/>
      <c r="C29" s="78"/>
      <c r="D29" s="6">
        <v>0</v>
      </c>
      <c r="E29" s="78"/>
      <c r="F29" s="6">
        <v>0</v>
      </c>
      <c r="G29" s="6">
        <v>0</v>
      </c>
      <c r="H29" s="7"/>
    </row>
    <row r="30" spans="1:8" ht="14.9" thickBot="1" x14ac:dyDescent="0.35">
      <c r="A30" s="79">
        <f t="shared" si="3"/>
        <v>38738</v>
      </c>
      <c r="B30" s="6"/>
      <c r="C30" s="78"/>
      <c r="D30" s="6">
        <v>0</v>
      </c>
      <c r="E30" s="78"/>
      <c r="F30" s="6">
        <v>0</v>
      </c>
      <c r="G30" s="6">
        <v>0</v>
      </c>
      <c r="H30" s="7"/>
    </row>
    <row r="31" spans="1:8" ht="14.9" thickBot="1" x14ac:dyDescent="0.35">
      <c r="A31" s="79">
        <f t="shared" si="3"/>
        <v>38739</v>
      </c>
      <c r="B31" s="6"/>
      <c r="C31" s="78"/>
      <c r="D31" s="6">
        <v>0</v>
      </c>
      <c r="E31" s="78"/>
      <c r="F31" s="6">
        <v>0</v>
      </c>
      <c r="G31" s="6">
        <v>0</v>
      </c>
      <c r="H31" s="7"/>
    </row>
    <row r="32" spans="1:8" ht="14.9" thickBot="1" x14ac:dyDescent="0.35">
      <c r="A32" s="79">
        <f t="shared" si="3"/>
        <v>38740</v>
      </c>
      <c r="B32" s="6"/>
      <c r="C32" s="78"/>
      <c r="D32" s="6">
        <v>0</v>
      </c>
      <c r="E32" s="78"/>
      <c r="F32" s="6">
        <v>0</v>
      </c>
      <c r="G32" s="6">
        <v>0</v>
      </c>
      <c r="H32" s="7"/>
    </row>
    <row r="33" spans="1:8" ht="14.9" thickBot="1" x14ac:dyDescent="0.35">
      <c r="A33" s="79">
        <f t="shared" si="3"/>
        <v>38741</v>
      </c>
      <c r="B33" s="6"/>
      <c r="C33" s="78"/>
      <c r="D33" s="6">
        <v>0</v>
      </c>
      <c r="E33" s="78"/>
      <c r="F33" s="6">
        <v>0</v>
      </c>
      <c r="G33" s="6">
        <v>0</v>
      </c>
      <c r="H33" s="7"/>
    </row>
    <row r="34" spans="1:8" ht="14.9" thickBot="1" x14ac:dyDescent="0.35">
      <c r="A34" s="83" t="s">
        <v>10</v>
      </c>
      <c r="B34" s="8">
        <f>SUM(B27:B33)</f>
        <v>0</v>
      </c>
      <c r="C34" s="84"/>
      <c r="D34" s="58">
        <f>SUM(D27:D33)</f>
        <v>0</v>
      </c>
      <c r="E34" s="80"/>
      <c r="F34" s="57">
        <f>SUM(F27:F33)</f>
        <v>0</v>
      </c>
      <c r="G34" s="59">
        <f>SUM(G27:G33)</f>
        <v>0</v>
      </c>
      <c r="H34" s="13"/>
    </row>
    <row r="35" spans="1:8" ht="14.9" thickBot="1" x14ac:dyDescent="0.35">
      <c r="A35" s="10"/>
      <c r="B35" s="10"/>
      <c r="C35" s="85"/>
      <c r="D35" s="11"/>
      <c r="E35" s="86"/>
      <c r="F35" s="12"/>
      <c r="G35" s="11"/>
      <c r="H35" s="13"/>
    </row>
    <row r="36" spans="1:8" ht="14.9" thickBot="1" x14ac:dyDescent="0.35">
      <c r="A36" s="3" t="s">
        <v>11</v>
      </c>
      <c r="B36" s="14">
        <f>B10+B18+B26+B34</f>
        <v>0</v>
      </c>
      <c r="C36" s="84"/>
      <c r="D36" s="14">
        <f>D10+D18+D26+D34</f>
        <v>0</v>
      </c>
      <c r="E36" s="80"/>
      <c r="F36" s="14">
        <f>F10+F18+F26+F34</f>
        <v>0</v>
      </c>
      <c r="G36" s="14">
        <f>G10+G18+G26+G34</f>
        <v>0</v>
      </c>
      <c r="H36" s="15"/>
    </row>
    <row r="37" spans="1:8" x14ac:dyDescent="0.3">
      <c r="A37" s="87" t="s">
        <v>12</v>
      </c>
      <c r="B37" s="88"/>
      <c r="C37" s="88"/>
      <c r="D37" s="88"/>
      <c r="E37" s="88"/>
      <c r="F37" s="88"/>
      <c r="G37" s="88"/>
      <c r="H37" s="89"/>
    </row>
    <row r="38" spans="1:8" ht="14.9" thickBot="1" x14ac:dyDescent="0.35">
      <c r="A38" s="90"/>
      <c r="B38" s="91"/>
      <c r="C38" s="91"/>
      <c r="D38" s="91"/>
      <c r="E38" s="91"/>
      <c r="F38" s="91"/>
      <c r="G38" s="91"/>
      <c r="H38" s="92"/>
    </row>
    <row r="39" spans="1:8" x14ac:dyDescent="0.3">
      <c r="A39" s="93" t="s">
        <v>13</v>
      </c>
      <c r="B39" s="16"/>
      <c r="C39" s="16"/>
      <c r="D39" s="16"/>
      <c r="E39" s="16"/>
      <c r="F39" s="16"/>
      <c r="G39" s="16"/>
      <c r="H39" s="17"/>
    </row>
    <row r="40" spans="1:8" ht="14.9" thickBot="1" x14ac:dyDescent="0.35">
      <c r="A40" s="94" t="s">
        <v>14</v>
      </c>
      <c r="B40" s="18"/>
      <c r="C40" s="18"/>
      <c r="D40" s="18"/>
      <c r="E40" s="18"/>
      <c r="F40" s="18"/>
      <c r="G40" s="18"/>
      <c r="H40" s="19"/>
    </row>
    <row r="41" spans="1:8" ht="14.9" thickBot="1" x14ac:dyDescent="0.35">
      <c r="A41" s="79">
        <f>A3</f>
        <v>38714</v>
      </c>
      <c r="B41" s="95"/>
      <c r="C41" s="95"/>
      <c r="D41" s="95"/>
      <c r="E41" s="95"/>
      <c r="F41" s="95"/>
      <c r="G41" s="95"/>
      <c r="H41" s="96"/>
    </row>
    <row r="42" spans="1:8" ht="14.9" thickBot="1" x14ac:dyDescent="0.35">
      <c r="A42" s="79">
        <f t="shared" ref="A42:A47" si="4">A4</f>
        <v>38715</v>
      </c>
      <c r="B42" s="95"/>
      <c r="C42" s="95"/>
      <c r="D42" s="95"/>
      <c r="E42" s="95"/>
      <c r="F42" s="95"/>
      <c r="G42" s="95"/>
      <c r="H42" s="96"/>
    </row>
    <row r="43" spans="1:8" ht="14.9" thickBot="1" x14ac:dyDescent="0.35">
      <c r="A43" s="79">
        <f t="shared" si="4"/>
        <v>38716</v>
      </c>
      <c r="B43" s="95"/>
      <c r="C43" s="95"/>
      <c r="D43" s="95"/>
      <c r="E43" s="95"/>
      <c r="F43" s="95"/>
      <c r="G43" s="95"/>
      <c r="H43" s="96"/>
    </row>
    <row r="44" spans="1:8" ht="14.9" thickBot="1" x14ac:dyDescent="0.35">
      <c r="A44" s="79">
        <f t="shared" si="4"/>
        <v>38717</v>
      </c>
      <c r="B44" s="95"/>
      <c r="C44" s="95"/>
      <c r="D44" s="95"/>
      <c r="E44" s="95"/>
      <c r="F44" s="95"/>
      <c r="G44" s="95"/>
      <c r="H44" s="96"/>
    </row>
    <row r="45" spans="1:8" ht="14.9" thickBot="1" x14ac:dyDescent="0.35">
      <c r="A45" s="79">
        <f t="shared" si="4"/>
        <v>38718</v>
      </c>
      <c r="B45" s="95"/>
      <c r="C45" s="95"/>
      <c r="D45" s="95"/>
      <c r="E45" s="95"/>
      <c r="F45" s="95"/>
      <c r="G45" s="95"/>
      <c r="H45" s="96"/>
    </row>
    <row r="46" spans="1:8" ht="14.9" thickBot="1" x14ac:dyDescent="0.35">
      <c r="A46" s="79">
        <f t="shared" si="4"/>
        <v>38719</v>
      </c>
      <c r="B46" s="95"/>
      <c r="C46" s="95"/>
      <c r="D46" s="95"/>
      <c r="E46" s="95"/>
      <c r="F46" s="95"/>
      <c r="G46" s="95"/>
      <c r="H46" s="96"/>
    </row>
    <row r="47" spans="1:8" ht="14.9" thickBot="1" x14ac:dyDescent="0.35">
      <c r="A47" s="79">
        <f t="shared" si="4"/>
        <v>38720</v>
      </c>
      <c r="B47" s="95"/>
      <c r="C47" s="95"/>
      <c r="D47" s="95"/>
      <c r="E47" s="95"/>
      <c r="F47" s="95"/>
      <c r="G47" s="95"/>
      <c r="H47" s="96"/>
    </row>
    <row r="48" spans="1:8" ht="14.9" thickBot="1" x14ac:dyDescent="0.35">
      <c r="A48" s="79">
        <f t="shared" ref="A48:A54" si="5">A11</f>
        <v>38721</v>
      </c>
      <c r="B48" s="95"/>
      <c r="C48" s="95"/>
      <c r="D48" s="95"/>
      <c r="E48" s="95"/>
      <c r="F48" s="95"/>
      <c r="G48" s="95"/>
      <c r="H48" s="96"/>
    </row>
    <row r="49" spans="1:8" ht="14.9" thickBot="1" x14ac:dyDescent="0.35">
      <c r="A49" s="79">
        <f t="shared" si="5"/>
        <v>38722</v>
      </c>
      <c r="B49" s="95"/>
      <c r="C49" s="95"/>
      <c r="D49" s="95"/>
      <c r="E49" s="95"/>
      <c r="F49" s="95"/>
      <c r="G49" s="95"/>
      <c r="H49" s="96"/>
    </row>
    <row r="50" spans="1:8" ht="14.9" thickBot="1" x14ac:dyDescent="0.35">
      <c r="A50" s="79">
        <f t="shared" si="5"/>
        <v>38723</v>
      </c>
      <c r="B50" s="95"/>
      <c r="C50" s="95"/>
      <c r="D50" s="95"/>
      <c r="E50" s="95"/>
      <c r="F50" s="95"/>
      <c r="G50" s="95"/>
      <c r="H50" s="96"/>
    </row>
    <row r="51" spans="1:8" ht="14.9" thickBot="1" x14ac:dyDescent="0.35">
      <c r="A51" s="79">
        <f t="shared" si="5"/>
        <v>38724</v>
      </c>
      <c r="B51" s="95"/>
      <c r="C51" s="95"/>
      <c r="D51" s="95"/>
      <c r="E51" s="95"/>
      <c r="F51" s="95"/>
      <c r="G51" s="95"/>
      <c r="H51" s="96"/>
    </row>
    <row r="52" spans="1:8" ht="14.9" thickBot="1" x14ac:dyDescent="0.35">
      <c r="A52" s="79">
        <f t="shared" si="5"/>
        <v>38725</v>
      </c>
      <c r="B52" s="95"/>
      <c r="C52" s="95"/>
      <c r="D52" s="95"/>
      <c r="E52" s="95"/>
      <c r="F52" s="95"/>
      <c r="G52" s="95"/>
      <c r="H52" s="96"/>
    </row>
    <row r="53" spans="1:8" ht="14.9" thickBot="1" x14ac:dyDescent="0.35">
      <c r="A53" s="79">
        <f t="shared" si="5"/>
        <v>38726</v>
      </c>
      <c r="B53" s="95"/>
      <c r="C53" s="95"/>
      <c r="D53" s="95"/>
      <c r="E53" s="95"/>
      <c r="F53" s="95"/>
      <c r="G53" s="95"/>
      <c r="H53" s="96"/>
    </row>
    <row r="54" spans="1:8" ht="14.9" thickBot="1" x14ac:dyDescent="0.35">
      <c r="A54" s="79">
        <f t="shared" si="5"/>
        <v>38727</v>
      </c>
      <c r="B54" s="95"/>
      <c r="C54" s="95"/>
      <c r="D54" s="95"/>
      <c r="E54" s="95"/>
      <c r="F54" s="95"/>
      <c r="G54" s="95"/>
      <c r="H54" s="96"/>
    </row>
    <row r="55" spans="1:8" ht="14.9" thickBot="1" x14ac:dyDescent="0.35">
      <c r="A55" s="79">
        <f t="shared" ref="A55:A61" si="6">A19</f>
        <v>38728</v>
      </c>
      <c r="B55" s="95"/>
      <c r="C55" s="95"/>
      <c r="D55" s="95"/>
      <c r="E55" s="95"/>
      <c r="F55" s="95"/>
      <c r="G55" s="95"/>
      <c r="H55" s="96"/>
    </row>
    <row r="56" spans="1:8" ht="14.9" thickBot="1" x14ac:dyDescent="0.35">
      <c r="A56" s="79">
        <f t="shared" si="6"/>
        <v>38729</v>
      </c>
      <c r="B56" s="95"/>
      <c r="C56" s="95"/>
      <c r="D56" s="95"/>
      <c r="E56" s="95"/>
      <c r="F56" s="95"/>
      <c r="G56" s="95"/>
      <c r="H56" s="96"/>
    </row>
    <row r="57" spans="1:8" ht="14.9" thickBot="1" x14ac:dyDescent="0.35">
      <c r="A57" s="79">
        <f t="shared" si="6"/>
        <v>38730</v>
      </c>
      <c r="B57" s="95"/>
      <c r="C57" s="95"/>
      <c r="D57" s="95"/>
      <c r="E57" s="95"/>
      <c r="F57" s="95"/>
      <c r="G57" s="95"/>
      <c r="H57" s="96"/>
    </row>
    <row r="58" spans="1:8" ht="14.9" thickBot="1" x14ac:dyDescent="0.35">
      <c r="A58" s="79">
        <f t="shared" si="6"/>
        <v>38731</v>
      </c>
      <c r="B58" s="95"/>
      <c r="C58" s="95"/>
      <c r="D58" s="95"/>
      <c r="E58" s="95"/>
      <c r="F58" s="95"/>
      <c r="G58" s="95"/>
      <c r="H58" s="96"/>
    </row>
    <row r="59" spans="1:8" ht="14.9" thickBot="1" x14ac:dyDescent="0.35">
      <c r="A59" s="79">
        <f t="shared" si="6"/>
        <v>38732</v>
      </c>
      <c r="B59" s="95"/>
      <c r="C59" s="95"/>
      <c r="D59" s="95"/>
      <c r="E59" s="95"/>
      <c r="F59" s="95"/>
      <c r="G59" s="95"/>
      <c r="H59" s="96"/>
    </row>
    <row r="60" spans="1:8" ht="14.9" thickBot="1" x14ac:dyDescent="0.35">
      <c r="A60" s="79">
        <f t="shared" si="6"/>
        <v>38733</v>
      </c>
      <c r="B60" s="95"/>
      <c r="C60" s="95"/>
      <c r="D60" s="95"/>
      <c r="E60" s="95"/>
      <c r="F60" s="95"/>
      <c r="G60" s="95"/>
      <c r="H60" s="96"/>
    </row>
    <row r="61" spans="1:8" ht="14.9" thickBot="1" x14ac:dyDescent="0.35">
      <c r="A61" s="79">
        <f t="shared" si="6"/>
        <v>38734</v>
      </c>
      <c r="B61" s="95"/>
      <c r="C61" s="95"/>
      <c r="D61" s="95"/>
      <c r="E61" s="95"/>
      <c r="F61" s="95"/>
      <c r="G61" s="95"/>
      <c r="H61" s="96"/>
    </row>
    <row r="62" spans="1:8" ht="14.9" thickBot="1" x14ac:dyDescent="0.35">
      <c r="A62" s="79">
        <f t="shared" ref="A62:A68" si="7">A27</f>
        <v>38735</v>
      </c>
      <c r="B62" s="95"/>
      <c r="C62" s="95"/>
      <c r="D62" s="95"/>
      <c r="E62" s="95"/>
      <c r="F62" s="95"/>
      <c r="G62" s="95"/>
      <c r="H62" s="96"/>
    </row>
    <row r="63" spans="1:8" ht="14.9" thickBot="1" x14ac:dyDescent="0.35">
      <c r="A63" s="79">
        <f t="shared" si="7"/>
        <v>38736</v>
      </c>
      <c r="B63" s="95"/>
      <c r="C63" s="95"/>
      <c r="D63" s="95"/>
      <c r="E63" s="95"/>
      <c r="F63" s="95"/>
      <c r="G63" s="95"/>
      <c r="H63" s="96"/>
    </row>
    <row r="64" spans="1:8" ht="14.9" thickBot="1" x14ac:dyDescent="0.35">
      <c r="A64" s="79">
        <f t="shared" si="7"/>
        <v>38737</v>
      </c>
      <c r="B64" s="95"/>
      <c r="C64" s="95"/>
      <c r="D64" s="95"/>
      <c r="E64" s="95"/>
      <c r="F64" s="95"/>
      <c r="G64" s="95"/>
      <c r="H64" s="96"/>
    </row>
    <row r="65" spans="1:8" ht="14.9" thickBot="1" x14ac:dyDescent="0.35">
      <c r="A65" s="79">
        <f t="shared" si="7"/>
        <v>38738</v>
      </c>
      <c r="B65" s="95"/>
      <c r="C65" s="95"/>
      <c r="D65" s="95"/>
      <c r="E65" s="95"/>
      <c r="F65" s="95"/>
      <c r="G65" s="95"/>
      <c r="H65" s="96"/>
    </row>
    <row r="66" spans="1:8" ht="14.9" thickBot="1" x14ac:dyDescent="0.35">
      <c r="A66" s="79">
        <f t="shared" si="7"/>
        <v>38739</v>
      </c>
      <c r="B66" s="95"/>
      <c r="C66" s="95"/>
      <c r="D66" s="95"/>
      <c r="E66" s="95"/>
      <c r="F66" s="95"/>
      <c r="G66" s="95"/>
      <c r="H66" s="96"/>
    </row>
    <row r="67" spans="1:8" ht="14.9" thickBot="1" x14ac:dyDescent="0.35">
      <c r="A67" s="79">
        <f t="shared" si="7"/>
        <v>38740</v>
      </c>
      <c r="B67" s="95"/>
      <c r="C67" s="95"/>
      <c r="D67" s="95"/>
      <c r="E67" s="95"/>
      <c r="F67" s="95"/>
      <c r="G67" s="95"/>
      <c r="H67" s="96"/>
    </row>
    <row r="68" spans="1:8" ht="14.9" thickBot="1" x14ac:dyDescent="0.35">
      <c r="A68" s="79">
        <f t="shared" si="7"/>
        <v>38741</v>
      </c>
      <c r="B68" s="95"/>
      <c r="C68" s="95"/>
      <c r="D68" s="95"/>
      <c r="E68" s="95"/>
      <c r="F68" s="95"/>
      <c r="G68" s="95"/>
      <c r="H68" s="96"/>
    </row>
    <row r="69" spans="1:8" ht="14.9" thickBot="1" x14ac:dyDescent="0.35">
      <c r="A69" s="97">
        <f>B1</f>
        <v>0</v>
      </c>
      <c r="B69" s="98"/>
      <c r="C69" s="98"/>
      <c r="D69" s="98"/>
      <c r="E69" s="98"/>
      <c r="F69" s="98"/>
      <c r="G69" s="98"/>
      <c r="H69" s="99"/>
    </row>
  </sheetData>
  <sheetProtection password="E574" sheet="1" objects="1" scenarios="1" formatCells="0" formatColumns="0" formatRows="0"/>
  <printOptions horizontalCentered="1" verticalCentered="1"/>
  <pageMargins left="0" right="0" top="0" bottom="0" header="0.3" footer="0.3"/>
  <pageSetup orientation="landscape" horizontalDpi="4294967294" verticalDpi="4294967294" r:id="rId1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3"/>
  <sheetViews>
    <sheetView workbookViewId="0">
      <pane xSplit="1" ySplit="2" topLeftCell="B108" activePane="bottomRight" state="frozen"/>
      <selection pane="topRight" activeCell="B1" sqref="B1"/>
      <selection pane="bottomLeft" activeCell="A3" sqref="A3"/>
      <selection pane="bottomRight" activeCell="C131" sqref="C131"/>
    </sheetView>
  </sheetViews>
  <sheetFormatPr defaultRowHeight="14.3" x14ac:dyDescent="0.3"/>
  <cols>
    <col min="1" max="1" width="27.59765625" customWidth="1"/>
    <col min="2" max="2" width="0.69921875" customWidth="1"/>
    <col min="3" max="3" width="9.69921875" style="55" bestFit="1" customWidth="1"/>
    <col min="4" max="4" width="1.59765625" customWidth="1"/>
    <col min="5" max="5" width="9.5" style="55" customWidth="1"/>
    <col min="6" max="6" width="1.59765625" customWidth="1"/>
    <col min="7" max="7" width="9.69921875" style="55" bestFit="1" customWidth="1"/>
    <col min="8" max="8" width="1.59765625" customWidth="1"/>
    <col min="9" max="9" width="9.796875" style="55" customWidth="1"/>
    <col min="10" max="10" width="1.59765625" customWidth="1"/>
    <col min="11" max="11" width="9.8984375" style="55" customWidth="1"/>
    <col min="12" max="12" width="1.59765625" customWidth="1"/>
    <col min="13" max="13" width="9.69921875" style="55" bestFit="1" customWidth="1"/>
    <col min="14" max="14" width="1.59765625" customWidth="1"/>
    <col min="15" max="15" width="9.69921875" style="55" bestFit="1" customWidth="1"/>
    <col min="16" max="16" width="1.59765625" customWidth="1"/>
    <col min="17" max="17" width="10.59765625" bestFit="1" customWidth="1"/>
    <col min="18" max="18" width="1.3984375" customWidth="1"/>
    <col min="19" max="19" width="37.19921875" style="33" bestFit="1" customWidth="1"/>
    <col min="257" max="257" width="20.3984375" customWidth="1"/>
    <col min="258" max="258" width="1.59765625" customWidth="1"/>
    <col min="259" max="259" width="9.69921875" bestFit="1" customWidth="1"/>
    <col min="260" max="260" width="1.59765625" customWidth="1"/>
    <col min="261" max="261" width="12.296875" bestFit="1" customWidth="1"/>
    <col min="262" max="262" width="1.59765625" customWidth="1"/>
    <col min="263" max="263" width="9.69921875" bestFit="1" customWidth="1"/>
    <col min="264" max="264" width="1.59765625" customWidth="1"/>
    <col min="265" max="265" width="12.296875" bestFit="1" customWidth="1"/>
    <col min="266" max="266" width="1.59765625" customWidth="1"/>
    <col min="267" max="267" width="9.8984375" customWidth="1"/>
    <col min="268" max="268" width="1.59765625" customWidth="1"/>
    <col min="269" max="269" width="9.69921875" bestFit="1" customWidth="1"/>
    <col min="270" max="270" width="1.59765625" customWidth="1"/>
    <col min="271" max="271" width="9.69921875" bestFit="1" customWidth="1"/>
    <col min="272" max="272" width="1.59765625" customWidth="1"/>
    <col min="273" max="273" width="10.59765625" bestFit="1" customWidth="1"/>
    <col min="513" max="513" width="20.3984375" customWidth="1"/>
    <col min="514" max="514" width="1.59765625" customWidth="1"/>
    <col min="515" max="515" width="9.69921875" bestFit="1" customWidth="1"/>
    <col min="516" max="516" width="1.59765625" customWidth="1"/>
    <col min="517" max="517" width="12.296875" bestFit="1" customWidth="1"/>
    <col min="518" max="518" width="1.59765625" customWidth="1"/>
    <col min="519" max="519" width="9.69921875" bestFit="1" customWidth="1"/>
    <col min="520" max="520" width="1.59765625" customWidth="1"/>
    <col min="521" max="521" width="12.296875" bestFit="1" customWidth="1"/>
    <col min="522" max="522" width="1.59765625" customWidth="1"/>
    <col min="523" max="523" width="9.8984375" customWidth="1"/>
    <col min="524" max="524" width="1.59765625" customWidth="1"/>
    <col min="525" max="525" width="9.69921875" bestFit="1" customWidth="1"/>
    <col min="526" max="526" width="1.59765625" customWidth="1"/>
    <col min="527" max="527" width="9.69921875" bestFit="1" customWidth="1"/>
    <col min="528" max="528" width="1.59765625" customWidth="1"/>
    <col min="529" max="529" width="10.59765625" bestFit="1" customWidth="1"/>
    <col min="769" max="769" width="20.3984375" customWidth="1"/>
    <col min="770" max="770" width="1.59765625" customWidth="1"/>
    <col min="771" max="771" width="9.69921875" bestFit="1" customWidth="1"/>
    <col min="772" max="772" width="1.59765625" customWidth="1"/>
    <col min="773" max="773" width="12.296875" bestFit="1" customWidth="1"/>
    <col min="774" max="774" width="1.59765625" customWidth="1"/>
    <col min="775" max="775" width="9.69921875" bestFit="1" customWidth="1"/>
    <col min="776" max="776" width="1.59765625" customWidth="1"/>
    <col min="777" max="777" width="12.296875" bestFit="1" customWidth="1"/>
    <col min="778" max="778" width="1.59765625" customWidth="1"/>
    <col min="779" max="779" width="9.8984375" customWidth="1"/>
    <col min="780" max="780" width="1.59765625" customWidth="1"/>
    <col min="781" max="781" width="9.69921875" bestFit="1" customWidth="1"/>
    <col min="782" max="782" width="1.59765625" customWidth="1"/>
    <col min="783" max="783" width="9.69921875" bestFit="1" customWidth="1"/>
    <col min="784" max="784" width="1.59765625" customWidth="1"/>
    <col min="785" max="785" width="10.59765625" bestFit="1" customWidth="1"/>
    <col min="1025" max="1025" width="20.3984375" customWidth="1"/>
    <col min="1026" max="1026" width="1.59765625" customWidth="1"/>
    <col min="1027" max="1027" width="9.69921875" bestFit="1" customWidth="1"/>
    <col min="1028" max="1028" width="1.59765625" customWidth="1"/>
    <col min="1029" max="1029" width="12.296875" bestFit="1" customWidth="1"/>
    <col min="1030" max="1030" width="1.59765625" customWidth="1"/>
    <col min="1031" max="1031" width="9.69921875" bestFit="1" customWidth="1"/>
    <col min="1032" max="1032" width="1.59765625" customWidth="1"/>
    <col min="1033" max="1033" width="12.296875" bestFit="1" customWidth="1"/>
    <col min="1034" max="1034" width="1.59765625" customWidth="1"/>
    <col min="1035" max="1035" width="9.8984375" customWidth="1"/>
    <col min="1036" max="1036" width="1.59765625" customWidth="1"/>
    <col min="1037" max="1037" width="9.69921875" bestFit="1" customWidth="1"/>
    <col min="1038" max="1038" width="1.59765625" customWidth="1"/>
    <col min="1039" max="1039" width="9.69921875" bestFit="1" customWidth="1"/>
    <col min="1040" max="1040" width="1.59765625" customWidth="1"/>
    <col min="1041" max="1041" width="10.59765625" bestFit="1" customWidth="1"/>
    <col min="1281" max="1281" width="20.3984375" customWidth="1"/>
    <col min="1282" max="1282" width="1.59765625" customWidth="1"/>
    <col min="1283" max="1283" width="9.69921875" bestFit="1" customWidth="1"/>
    <col min="1284" max="1284" width="1.59765625" customWidth="1"/>
    <col min="1285" max="1285" width="12.296875" bestFit="1" customWidth="1"/>
    <col min="1286" max="1286" width="1.59765625" customWidth="1"/>
    <col min="1287" max="1287" width="9.69921875" bestFit="1" customWidth="1"/>
    <col min="1288" max="1288" width="1.59765625" customWidth="1"/>
    <col min="1289" max="1289" width="12.296875" bestFit="1" customWidth="1"/>
    <col min="1290" max="1290" width="1.59765625" customWidth="1"/>
    <col min="1291" max="1291" width="9.8984375" customWidth="1"/>
    <col min="1292" max="1292" width="1.59765625" customWidth="1"/>
    <col min="1293" max="1293" width="9.69921875" bestFit="1" customWidth="1"/>
    <col min="1294" max="1294" width="1.59765625" customWidth="1"/>
    <col min="1295" max="1295" width="9.69921875" bestFit="1" customWidth="1"/>
    <col min="1296" max="1296" width="1.59765625" customWidth="1"/>
    <col min="1297" max="1297" width="10.59765625" bestFit="1" customWidth="1"/>
    <col min="1537" max="1537" width="20.3984375" customWidth="1"/>
    <col min="1538" max="1538" width="1.59765625" customWidth="1"/>
    <col min="1539" max="1539" width="9.69921875" bestFit="1" customWidth="1"/>
    <col min="1540" max="1540" width="1.59765625" customWidth="1"/>
    <col min="1541" max="1541" width="12.296875" bestFit="1" customWidth="1"/>
    <col min="1542" max="1542" width="1.59765625" customWidth="1"/>
    <col min="1543" max="1543" width="9.69921875" bestFit="1" customWidth="1"/>
    <col min="1544" max="1544" width="1.59765625" customWidth="1"/>
    <col min="1545" max="1545" width="12.296875" bestFit="1" customWidth="1"/>
    <col min="1546" max="1546" width="1.59765625" customWidth="1"/>
    <col min="1547" max="1547" width="9.8984375" customWidth="1"/>
    <col min="1548" max="1548" width="1.59765625" customWidth="1"/>
    <col min="1549" max="1549" width="9.69921875" bestFit="1" customWidth="1"/>
    <col min="1550" max="1550" width="1.59765625" customWidth="1"/>
    <col min="1551" max="1551" width="9.69921875" bestFit="1" customWidth="1"/>
    <col min="1552" max="1552" width="1.59765625" customWidth="1"/>
    <col min="1553" max="1553" width="10.59765625" bestFit="1" customWidth="1"/>
    <col min="1793" max="1793" width="20.3984375" customWidth="1"/>
    <col min="1794" max="1794" width="1.59765625" customWidth="1"/>
    <col min="1795" max="1795" width="9.69921875" bestFit="1" customWidth="1"/>
    <col min="1796" max="1796" width="1.59765625" customWidth="1"/>
    <col min="1797" max="1797" width="12.296875" bestFit="1" customWidth="1"/>
    <col min="1798" max="1798" width="1.59765625" customWidth="1"/>
    <col min="1799" max="1799" width="9.69921875" bestFit="1" customWidth="1"/>
    <col min="1800" max="1800" width="1.59765625" customWidth="1"/>
    <col min="1801" max="1801" width="12.296875" bestFit="1" customWidth="1"/>
    <col min="1802" max="1802" width="1.59765625" customWidth="1"/>
    <col min="1803" max="1803" width="9.8984375" customWidth="1"/>
    <col min="1804" max="1804" width="1.59765625" customWidth="1"/>
    <col min="1805" max="1805" width="9.69921875" bestFit="1" customWidth="1"/>
    <col min="1806" max="1806" width="1.59765625" customWidth="1"/>
    <col min="1807" max="1807" width="9.69921875" bestFit="1" customWidth="1"/>
    <col min="1808" max="1808" width="1.59765625" customWidth="1"/>
    <col min="1809" max="1809" width="10.59765625" bestFit="1" customWidth="1"/>
    <col min="2049" max="2049" width="20.3984375" customWidth="1"/>
    <col min="2050" max="2050" width="1.59765625" customWidth="1"/>
    <col min="2051" max="2051" width="9.69921875" bestFit="1" customWidth="1"/>
    <col min="2052" max="2052" width="1.59765625" customWidth="1"/>
    <col min="2053" max="2053" width="12.296875" bestFit="1" customWidth="1"/>
    <col min="2054" max="2054" width="1.59765625" customWidth="1"/>
    <col min="2055" max="2055" width="9.69921875" bestFit="1" customWidth="1"/>
    <col min="2056" max="2056" width="1.59765625" customWidth="1"/>
    <col min="2057" max="2057" width="12.296875" bestFit="1" customWidth="1"/>
    <col min="2058" max="2058" width="1.59765625" customWidth="1"/>
    <col min="2059" max="2059" width="9.8984375" customWidth="1"/>
    <col min="2060" max="2060" width="1.59765625" customWidth="1"/>
    <col min="2061" max="2061" width="9.69921875" bestFit="1" customWidth="1"/>
    <col min="2062" max="2062" width="1.59765625" customWidth="1"/>
    <col min="2063" max="2063" width="9.69921875" bestFit="1" customWidth="1"/>
    <col min="2064" max="2064" width="1.59765625" customWidth="1"/>
    <col min="2065" max="2065" width="10.59765625" bestFit="1" customWidth="1"/>
    <col min="2305" max="2305" width="20.3984375" customWidth="1"/>
    <col min="2306" max="2306" width="1.59765625" customWidth="1"/>
    <col min="2307" max="2307" width="9.69921875" bestFit="1" customWidth="1"/>
    <col min="2308" max="2308" width="1.59765625" customWidth="1"/>
    <col min="2309" max="2309" width="12.296875" bestFit="1" customWidth="1"/>
    <col min="2310" max="2310" width="1.59765625" customWidth="1"/>
    <col min="2311" max="2311" width="9.69921875" bestFit="1" customWidth="1"/>
    <col min="2312" max="2312" width="1.59765625" customWidth="1"/>
    <col min="2313" max="2313" width="12.296875" bestFit="1" customWidth="1"/>
    <col min="2314" max="2314" width="1.59765625" customWidth="1"/>
    <col min="2315" max="2315" width="9.8984375" customWidth="1"/>
    <col min="2316" max="2316" width="1.59765625" customWidth="1"/>
    <col min="2317" max="2317" width="9.69921875" bestFit="1" customWidth="1"/>
    <col min="2318" max="2318" width="1.59765625" customWidth="1"/>
    <col min="2319" max="2319" width="9.69921875" bestFit="1" customWidth="1"/>
    <col min="2320" max="2320" width="1.59765625" customWidth="1"/>
    <col min="2321" max="2321" width="10.59765625" bestFit="1" customWidth="1"/>
    <col min="2561" max="2561" width="20.3984375" customWidth="1"/>
    <col min="2562" max="2562" width="1.59765625" customWidth="1"/>
    <col min="2563" max="2563" width="9.69921875" bestFit="1" customWidth="1"/>
    <col min="2564" max="2564" width="1.59765625" customWidth="1"/>
    <col min="2565" max="2565" width="12.296875" bestFit="1" customWidth="1"/>
    <col min="2566" max="2566" width="1.59765625" customWidth="1"/>
    <col min="2567" max="2567" width="9.69921875" bestFit="1" customWidth="1"/>
    <col min="2568" max="2568" width="1.59765625" customWidth="1"/>
    <col min="2569" max="2569" width="12.296875" bestFit="1" customWidth="1"/>
    <col min="2570" max="2570" width="1.59765625" customWidth="1"/>
    <col min="2571" max="2571" width="9.8984375" customWidth="1"/>
    <col min="2572" max="2572" width="1.59765625" customWidth="1"/>
    <col min="2573" max="2573" width="9.69921875" bestFit="1" customWidth="1"/>
    <col min="2574" max="2574" width="1.59765625" customWidth="1"/>
    <col min="2575" max="2575" width="9.69921875" bestFit="1" customWidth="1"/>
    <col min="2576" max="2576" width="1.59765625" customWidth="1"/>
    <col min="2577" max="2577" width="10.59765625" bestFit="1" customWidth="1"/>
    <col min="2817" max="2817" width="20.3984375" customWidth="1"/>
    <col min="2818" max="2818" width="1.59765625" customWidth="1"/>
    <col min="2819" max="2819" width="9.69921875" bestFit="1" customWidth="1"/>
    <col min="2820" max="2820" width="1.59765625" customWidth="1"/>
    <col min="2821" max="2821" width="12.296875" bestFit="1" customWidth="1"/>
    <col min="2822" max="2822" width="1.59765625" customWidth="1"/>
    <col min="2823" max="2823" width="9.69921875" bestFit="1" customWidth="1"/>
    <col min="2824" max="2824" width="1.59765625" customWidth="1"/>
    <col min="2825" max="2825" width="12.296875" bestFit="1" customWidth="1"/>
    <col min="2826" max="2826" width="1.59765625" customWidth="1"/>
    <col min="2827" max="2827" width="9.8984375" customWidth="1"/>
    <col min="2828" max="2828" width="1.59765625" customWidth="1"/>
    <col min="2829" max="2829" width="9.69921875" bestFit="1" customWidth="1"/>
    <col min="2830" max="2830" width="1.59765625" customWidth="1"/>
    <col min="2831" max="2831" width="9.69921875" bestFit="1" customWidth="1"/>
    <col min="2832" max="2832" width="1.59765625" customWidth="1"/>
    <col min="2833" max="2833" width="10.59765625" bestFit="1" customWidth="1"/>
    <col min="3073" max="3073" width="20.3984375" customWidth="1"/>
    <col min="3074" max="3074" width="1.59765625" customWidth="1"/>
    <col min="3075" max="3075" width="9.69921875" bestFit="1" customWidth="1"/>
    <col min="3076" max="3076" width="1.59765625" customWidth="1"/>
    <col min="3077" max="3077" width="12.296875" bestFit="1" customWidth="1"/>
    <col min="3078" max="3078" width="1.59765625" customWidth="1"/>
    <col min="3079" max="3079" width="9.69921875" bestFit="1" customWidth="1"/>
    <col min="3080" max="3080" width="1.59765625" customWidth="1"/>
    <col min="3081" max="3081" width="12.296875" bestFit="1" customWidth="1"/>
    <col min="3082" max="3082" width="1.59765625" customWidth="1"/>
    <col min="3083" max="3083" width="9.8984375" customWidth="1"/>
    <col min="3084" max="3084" width="1.59765625" customWidth="1"/>
    <col min="3085" max="3085" width="9.69921875" bestFit="1" customWidth="1"/>
    <col min="3086" max="3086" width="1.59765625" customWidth="1"/>
    <col min="3087" max="3087" width="9.69921875" bestFit="1" customWidth="1"/>
    <col min="3088" max="3088" width="1.59765625" customWidth="1"/>
    <col min="3089" max="3089" width="10.59765625" bestFit="1" customWidth="1"/>
    <col min="3329" max="3329" width="20.3984375" customWidth="1"/>
    <col min="3330" max="3330" width="1.59765625" customWidth="1"/>
    <col min="3331" max="3331" width="9.69921875" bestFit="1" customWidth="1"/>
    <col min="3332" max="3332" width="1.59765625" customWidth="1"/>
    <col min="3333" max="3333" width="12.296875" bestFit="1" customWidth="1"/>
    <col min="3334" max="3334" width="1.59765625" customWidth="1"/>
    <col min="3335" max="3335" width="9.69921875" bestFit="1" customWidth="1"/>
    <col min="3336" max="3336" width="1.59765625" customWidth="1"/>
    <col min="3337" max="3337" width="12.296875" bestFit="1" customWidth="1"/>
    <col min="3338" max="3338" width="1.59765625" customWidth="1"/>
    <col min="3339" max="3339" width="9.8984375" customWidth="1"/>
    <col min="3340" max="3340" width="1.59765625" customWidth="1"/>
    <col min="3341" max="3341" width="9.69921875" bestFit="1" customWidth="1"/>
    <col min="3342" max="3342" width="1.59765625" customWidth="1"/>
    <col min="3343" max="3343" width="9.69921875" bestFit="1" customWidth="1"/>
    <col min="3344" max="3344" width="1.59765625" customWidth="1"/>
    <col min="3345" max="3345" width="10.59765625" bestFit="1" customWidth="1"/>
    <col min="3585" max="3585" width="20.3984375" customWidth="1"/>
    <col min="3586" max="3586" width="1.59765625" customWidth="1"/>
    <col min="3587" max="3587" width="9.69921875" bestFit="1" customWidth="1"/>
    <col min="3588" max="3588" width="1.59765625" customWidth="1"/>
    <col min="3589" max="3589" width="12.296875" bestFit="1" customWidth="1"/>
    <col min="3590" max="3590" width="1.59765625" customWidth="1"/>
    <col min="3591" max="3591" width="9.69921875" bestFit="1" customWidth="1"/>
    <col min="3592" max="3592" width="1.59765625" customWidth="1"/>
    <col min="3593" max="3593" width="12.296875" bestFit="1" customWidth="1"/>
    <col min="3594" max="3594" width="1.59765625" customWidth="1"/>
    <col min="3595" max="3595" width="9.8984375" customWidth="1"/>
    <col min="3596" max="3596" width="1.59765625" customWidth="1"/>
    <col min="3597" max="3597" width="9.69921875" bestFit="1" customWidth="1"/>
    <col min="3598" max="3598" width="1.59765625" customWidth="1"/>
    <col min="3599" max="3599" width="9.69921875" bestFit="1" customWidth="1"/>
    <col min="3600" max="3600" width="1.59765625" customWidth="1"/>
    <col min="3601" max="3601" width="10.59765625" bestFit="1" customWidth="1"/>
    <col min="3841" max="3841" width="20.3984375" customWidth="1"/>
    <col min="3842" max="3842" width="1.59765625" customWidth="1"/>
    <col min="3843" max="3843" width="9.69921875" bestFit="1" customWidth="1"/>
    <col min="3844" max="3844" width="1.59765625" customWidth="1"/>
    <col min="3845" max="3845" width="12.296875" bestFit="1" customWidth="1"/>
    <col min="3846" max="3846" width="1.59765625" customWidth="1"/>
    <col min="3847" max="3847" width="9.69921875" bestFit="1" customWidth="1"/>
    <col min="3848" max="3848" width="1.59765625" customWidth="1"/>
    <col min="3849" max="3849" width="12.296875" bestFit="1" customWidth="1"/>
    <col min="3850" max="3850" width="1.59765625" customWidth="1"/>
    <col min="3851" max="3851" width="9.8984375" customWidth="1"/>
    <col min="3852" max="3852" width="1.59765625" customWidth="1"/>
    <col min="3853" max="3853" width="9.69921875" bestFit="1" customWidth="1"/>
    <col min="3854" max="3854" width="1.59765625" customWidth="1"/>
    <col min="3855" max="3855" width="9.69921875" bestFit="1" customWidth="1"/>
    <col min="3856" max="3856" width="1.59765625" customWidth="1"/>
    <col min="3857" max="3857" width="10.59765625" bestFit="1" customWidth="1"/>
    <col min="4097" max="4097" width="20.3984375" customWidth="1"/>
    <col min="4098" max="4098" width="1.59765625" customWidth="1"/>
    <col min="4099" max="4099" width="9.69921875" bestFit="1" customWidth="1"/>
    <col min="4100" max="4100" width="1.59765625" customWidth="1"/>
    <col min="4101" max="4101" width="12.296875" bestFit="1" customWidth="1"/>
    <col min="4102" max="4102" width="1.59765625" customWidth="1"/>
    <col min="4103" max="4103" width="9.69921875" bestFit="1" customWidth="1"/>
    <col min="4104" max="4104" width="1.59765625" customWidth="1"/>
    <col min="4105" max="4105" width="12.296875" bestFit="1" customWidth="1"/>
    <col min="4106" max="4106" width="1.59765625" customWidth="1"/>
    <col min="4107" max="4107" width="9.8984375" customWidth="1"/>
    <col min="4108" max="4108" width="1.59765625" customWidth="1"/>
    <col min="4109" max="4109" width="9.69921875" bestFit="1" customWidth="1"/>
    <col min="4110" max="4110" width="1.59765625" customWidth="1"/>
    <col min="4111" max="4111" width="9.69921875" bestFit="1" customWidth="1"/>
    <col min="4112" max="4112" width="1.59765625" customWidth="1"/>
    <col min="4113" max="4113" width="10.59765625" bestFit="1" customWidth="1"/>
    <col min="4353" max="4353" width="20.3984375" customWidth="1"/>
    <col min="4354" max="4354" width="1.59765625" customWidth="1"/>
    <col min="4355" max="4355" width="9.69921875" bestFit="1" customWidth="1"/>
    <col min="4356" max="4356" width="1.59765625" customWidth="1"/>
    <col min="4357" max="4357" width="12.296875" bestFit="1" customWidth="1"/>
    <col min="4358" max="4358" width="1.59765625" customWidth="1"/>
    <col min="4359" max="4359" width="9.69921875" bestFit="1" customWidth="1"/>
    <col min="4360" max="4360" width="1.59765625" customWidth="1"/>
    <col min="4361" max="4361" width="12.296875" bestFit="1" customWidth="1"/>
    <col min="4362" max="4362" width="1.59765625" customWidth="1"/>
    <col min="4363" max="4363" width="9.8984375" customWidth="1"/>
    <col min="4364" max="4364" width="1.59765625" customWidth="1"/>
    <col min="4365" max="4365" width="9.69921875" bestFit="1" customWidth="1"/>
    <col min="4366" max="4366" width="1.59765625" customWidth="1"/>
    <col min="4367" max="4367" width="9.69921875" bestFit="1" customWidth="1"/>
    <col min="4368" max="4368" width="1.59765625" customWidth="1"/>
    <col min="4369" max="4369" width="10.59765625" bestFit="1" customWidth="1"/>
    <col min="4609" max="4609" width="20.3984375" customWidth="1"/>
    <col min="4610" max="4610" width="1.59765625" customWidth="1"/>
    <col min="4611" max="4611" width="9.69921875" bestFit="1" customWidth="1"/>
    <col min="4612" max="4612" width="1.59765625" customWidth="1"/>
    <col min="4613" max="4613" width="12.296875" bestFit="1" customWidth="1"/>
    <col min="4614" max="4614" width="1.59765625" customWidth="1"/>
    <col min="4615" max="4615" width="9.69921875" bestFit="1" customWidth="1"/>
    <col min="4616" max="4616" width="1.59765625" customWidth="1"/>
    <col min="4617" max="4617" width="12.296875" bestFit="1" customWidth="1"/>
    <col min="4618" max="4618" width="1.59765625" customWidth="1"/>
    <col min="4619" max="4619" width="9.8984375" customWidth="1"/>
    <col min="4620" max="4620" width="1.59765625" customWidth="1"/>
    <col min="4621" max="4621" width="9.69921875" bestFit="1" customWidth="1"/>
    <col min="4622" max="4622" width="1.59765625" customWidth="1"/>
    <col min="4623" max="4623" width="9.69921875" bestFit="1" customWidth="1"/>
    <col min="4624" max="4624" width="1.59765625" customWidth="1"/>
    <col min="4625" max="4625" width="10.59765625" bestFit="1" customWidth="1"/>
    <col min="4865" max="4865" width="20.3984375" customWidth="1"/>
    <col min="4866" max="4866" width="1.59765625" customWidth="1"/>
    <col min="4867" max="4867" width="9.69921875" bestFit="1" customWidth="1"/>
    <col min="4868" max="4868" width="1.59765625" customWidth="1"/>
    <col min="4869" max="4869" width="12.296875" bestFit="1" customWidth="1"/>
    <col min="4870" max="4870" width="1.59765625" customWidth="1"/>
    <col min="4871" max="4871" width="9.69921875" bestFit="1" customWidth="1"/>
    <col min="4872" max="4872" width="1.59765625" customWidth="1"/>
    <col min="4873" max="4873" width="12.296875" bestFit="1" customWidth="1"/>
    <col min="4874" max="4874" width="1.59765625" customWidth="1"/>
    <col min="4875" max="4875" width="9.8984375" customWidth="1"/>
    <col min="4876" max="4876" width="1.59765625" customWidth="1"/>
    <col min="4877" max="4877" width="9.69921875" bestFit="1" customWidth="1"/>
    <col min="4878" max="4878" width="1.59765625" customWidth="1"/>
    <col min="4879" max="4879" width="9.69921875" bestFit="1" customWidth="1"/>
    <col min="4880" max="4880" width="1.59765625" customWidth="1"/>
    <col min="4881" max="4881" width="10.59765625" bestFit="1" customWidth="1"/>
    <col min="5121" max="5121" width="20.3984375" customWidth="1"/>
    <col min="5122" max="5122" width="1.59765625" customWidth="1"/>
    <col min="5123" max="5123" width="9.69921875" bestFit="1" customWidth="1"/>
    <col min="5124" max="5124" width="1.59765625" customWidth="1"/>
    <col min="5125" max="5125" width="12.296875" bestFit="1" customWidth="1"/>
    <col min="5126" max="5126" width="1.59765625" customWidth="1"/>
    <col min="5127" max="5127" width="9.69921875" bestFit="1" customWidth="1"/>
    <col min="5128" max="5128" width="1.59765625" customWidth="1"/>
    <col min="5129" max="5129" width="12.296875" bestFit="1" customWidth="1"/>
    <col min="5130" max="5130" width="1.59765625" customWidth="1"/>
    <col min="5131" max="5131" width="9.8984375" customWidth="1"/>
    <col min="5132" max="5132" width="1.59765625" customWidth="1"/>
    <col min="5133" max="5133" width="9.69921875" bestFit="1" customWidth="1"/>
    <col min="5134" max="5134" width="1.59765625" customWidth="1"/>
    <col min="5135" max="5135" width="9.69921875" bestFit="1" customWidth="1"/>
    <col min="5136" max="5136" width="1.59765625" customWidth="1"/>
    <col min="5137" max="5137" width="10.59765625" bestFit="1" customWidth="1"/>
    <col min="5377" max="5377" width="20.3984375" customWidth="1"/>
    <col min="5378" max="5378" width="1.59765625" customWidth="1"/>
    <col min="5379" max="5379" width="9.69921875" bestFit="1" customWidth="1"/>
    <col min="5380" max="5380" width="1.59765625" customWidth="1"/>
    <col min="5381" max="5381" width="12.296875" bestFit="1" customWidth="1"/>
    <col min="5382" max="5382" width="1.59765625" customWidth="1"/>
    <col min="5383" max="5383" width="9.69921875" bestFit="1" customWidth="1"/>
    <col min="5384" max="5384" width="1.59765625" customWidth="1"/>
    <col min="5385" max="5385" width="12.296875" bestFit="1" customWidth="1"/>
    <col min="5386" max="5386" width="1.59765625" customWidth="1"/>
    <col min="5387" max="5387" width="9.8984375" customWidth="1"/>
    <col min="5388" max="5388" width="1.59765625" customWidth="1"/>
    <col min="5389" max="5389" width="9.69921875" bestFit="1" customWidth="1"/>
    <col min="5390" max="5390" width="1.59765625" customWidth="1"/>
    <col min="5391" max="5391" width="9.69921875" bestFit="1" customWidth="1"/>
    <col min="5392" max="5392" width="1.59765625" customWidth="1"/>
    <col min="5393" max="5393" width="10.59765625" bestFit="1" customWidth="1"/>
    <col min="5633" max="5633" width="20.3984375" customWidth="1"/>
    <col min="5634" max="5634" width="1.59765625" customWidth="1"/>
    <col min="5635" max="5635" width="9.69921875" bestFit="1" customWidth="1"/>
    <col min="5636" max="5636" width="1.59765625" customWidth="1"/>
    <col min="5637" max="5637" width="12.296875" bestFit="1" customWidth="1"/>
    <col min="5638" max="5638" width="1.59765625" customWidth="1"/>
    <col min="5639" max="5639" width="9.69921875" bestFit="1" customWidth="1"/>
    <col min="5640" max="5640" width="1.59765625" customWidth="1"/>
    <col min="5641" max="5641" width="12.296875" bestFit="1" customWidth="1"/>
    <col min="5642" max="5642" width="1.59765625" customWidth="1"/>
    <col min="5643" max="5643" width="9.8984375" customWidth="1"/>
    <col min="5644" max="5644" width="1.59765625" customWidth="1"/>
    <col min="5645" max="5645" width="9.69921875" bestFit="1" customWidth="1"/>
    <col min="5646" max="5646" width="1.59765625" customWidth="1"/>
    <col min="5647" max="5647" width="9.69921875" bestFit="1" customWidth="1"/>
    <col min="5648" max="5648" width="1.59765625" customWidth="1"/>
    <col min="5649" max="5649" width="10.59765625" bestFit="1" customWidth="1"/>
    <col min="5889" max="5889" width="20.3984375" customWidth="1"/>
    <col min="5890" max="5890" width="1.59765625" customWidth="1"/>
    <col min="5891" max="5891" width="9.69921875" bestFit="1" customWidth="1"/>
    <col min="5892" max="5892" width="1.59765625" customWidth="1"/>
    <col min="5893" max="5893" width="12.296875" bestFit="1" customWidth="1"/>
    <col min="5894" max="5894" width="1.59765625" customWidth="1"/>
    <col min="5895" max="5895" width="9.69921875" bestFit="1" customWidth="1"/>
    <col min="5896" max="5896" width="1.59765625" customWidth="1"/>
    <col min="5897" max="5897" width="12.296875" bestFit="1" customWidth="1"/>
    <col min="5898" max="5898" width="1.59765625" customWidth="1"/>
    <col min="5899" max="5899" width="9.8984375" customWidth="1"/>
    <col min="5900" max="5900" width="1.59765625" customWidth="1"/>
    <col min="5901" max="5901" width="9.69921875" bestFit="1" customWidth="1"/>
    <col min="5902" max="5902" width="1.59765625" customWidth="1"/>
    <col min="5903" max="5903" width="9.69921875" bestFit="1" customWidth="1"/>
    <col min="5904" max="5904" width="1.59765625" customWidth="1"/>
    <col min="5905" max="5905" width="10.59765625" bestFit="1" customWidth="1"/>
    <col min="6145" max="6145" width="20.3984375" customWidth="1"/>
    <col min="6146" max="6146" width="1.59765625" customWidth="1"/>
    <col min="6147" max="6147" width="9.69921875" bestFit="1" customWidth="1"/>
    <col min="6148" max="6148" width="1.59765625" customWidth="1"/>
    <col min="6149" max="6149" width="12.296875" bestFit="1" customWidth="1"/>
    <col min="6150" max="6150" width="1.59765625" customWidth="1"/>
    <col min="6151" max="6151" width="9.69921875" bestFit="1" customWidth="1"/>
    <col min="6152" max="6152" width="1.59765625" customWidth="1"/>
    <col min="6153" max="6153" width="12.296875" bestFit="1" customWidth="1"/>
    <col min="6154" max="6154" width="1.59765625" customWidth="1"/>
    <col min="6155" max="6155" width="9.8984375" customWidth="1"/>
    <col min="6156" max="6156" width="1.59765625" customWidth="1"/>
    <col min="6157" max="6157" width="9.69921875" bestFit="1" customWidth="1"/>
    <col min="6158" max="6158" width="1.59765625" customWidth="1"/>
    <col min="6159" max="6159" width="9.69921875" bestFit="1" customWidth="1"/>
    <col min="6160" max="6160" width="1.59765625" customWidth="1"/>
    <col min="6161" max="6161" width="10.59765625" bestFit="1" customWidth="1"/>
    <col min="6401" max="6401" width="20.3984375" customWidth="1"/>
    <col min="6402" max="6402" width="1.59765625" customWidth="1"/>
    <col min="6403" max="6403" width="9.69921875" bestFit="1" customWidth="1"/>
    <col min="6404" max="6404" width="1.59765625" customWidth="1"/>
    <col min="6405" max="6405" width="12.296875" bestFit="1" customWidth="1"/>
    <col min="6406" max="6406" width="1.59765625" customWidth="1"/>
    <col min="6407" max="6407" width="9.69921875" bestFit="1" customWidth="1"/>
    <col min="6408" max="6408" width="1.59765625" customWidth="1"/>
    <col min="6409" max="6409" width="12.296875" bestFit="1" customWidth="1"/>
    <col min="6410" max="6410" width="1.59765625" customWidth="1"/>
    <col min="6411" max="6411" width="9.8984375" customWidth="1"/>
    <col min="6412" max="6412" width="1.59765625" customWidth="1"/>
    <col min="6413" max="6413" width="9.69921875" bestFit="1" customWidth="1"/>
    <col min="6414" max="6414" width="1.59765625" customWidth="1"/>
    <col min="6415" max="6415" width="9.69921875" bestFit="1" customWidth="1"/>
    <col min="6416" max="6416" width="1.59765625" customWidth="1"/>
    <col min="6417" max="6417" width="10.59765625" bestFit="1" customWidth="1"/>
    <col min="6657" max="6657" width="20.3984375" customWidth="1"/>
    <col min="6658" max="6658" width="1.59765625" customWidth="1"/>
    <col min="6659" max="6659" width="9.69921875" bestFit="1" customWidth="1"/>
    <col min="6660" max="6660" width="1.59765625" customWidth="1"/>
    <col min="6661" max="6661" width="12.296875" bestFit="1" customWidth="1"/>
    <col min="6662" max="6662" width="1.59765625" customWidth="1"/>
    <col min="6663" max="6663" width="9.69921875" bestFit="1" customWidth="1"/>
    <col min="6664" max="6664" width="1.59765625" customWidth="1"/>
    <col min="6665" max="6665" width="12.296875" bestFit="1" customWidth="1"/>
    <col min="6666" max="6666" width="1.59765625" customWidth="1"/>
    <col min="6667" max="6667" width="9.8984375" customWidth="1"/>
    <col min="6668" max="6668" width="1.59765625" customWidth="1"/>
    <col min="6669" max="6669" width="9.69921875" bestFit="1" customWidth="1"/>
    <col min="6670" max="6670" width="1.59765625" customWidth="1"/>
    <col min="6671" max="6671" width="9.69921875" bestFit="1" customWidth="1"/>
    <col min="6672" max="6672" width="1.59765625" customWidth="1"/>
    <col min="6673" max="6673" width="10.59765625" bestFit="1" customWidth="1"/>
    <col min="6913" max="6913" width="20.3984375" customWidth="1"/>
    <col min="6914" max="6914" width="1.59765625" customWidth="1"/>
    <col min="6915" max="6915" width="9.69921875" bestFit="1" customWidth="1"/>
    <col min="6916" max="6916" width="1.59765625" customWidth="1"/>
    <col min="6917" max="6917" width="12.296875" bestFit="1" customWidth="1"/>
    <col min="6918" max="6918" width="1.59765625" customWidth="1"/>
    <col min="6919" max="6919" width="9.69921875" bestFit="1" customWidth="1"/>
    <col min="6920" max="6920" width="1.59765625" customWidth="1"/>
    <col min="6921" max="6921" width="12.296875" bestFit="1" customWidth="1"/>
    <col min="6922" max="6922" width="1.59765625" customWidth="1"/>
    <col min="6923" max="6923" width="9.8984375" customWidth="1"/>
    <col min="6924" max="6924" width="1.59765625" customWidth="1"/>
    <col min="6925" max="6925" width="9.69921875" bestFit="1" customWidth="1"/>
    <col min="6926" max="6926" width="1.59765625" customWidth="1"/>
    <col min="6927" max="6927" width="9.69921875" bestFit="1" customWidth="1"/>
    <col min="6928" max="6928" width="1.59765625" customWidth="1"/>
    <col min="6929" max="6929" width="10.59765625" bestFit="1" customWidth="1"/>
    <col min="7169" max="7169" width="20.3984375" customWidth="1"/>
    <col min="7170" max="7170" width="1.59765625" customWidth="1"/>
    <col min="7171" max="7171" width="9.69921875" bestFit="1" customWidth="1"/>
    <col min="7172" max="7172" width="1.59765625" customWidth="1"/>
    <col min="7173" max="7173" width="12.296875" bestFit="1" customWidth="1"/>
    <col min="7174" max="7174" width="1.59765625" customWidth="1"/>
    <col min="7175" max="7175" width="9.69921875" bestFit="1" customWidth="1"/>
    <col min="7176" max="7176" width="1.59765625" customWidth="1"/>
    <col min="7177" max="7177" width="12.296875" bestFit="1" customWidth="1"/>
    <col min="7178" max="7178" width="1.59765625" customWidth="1"/>
    <col min="7179" max="7179" width="9.8984375" customWidth="1"/>
    <col min="7180" max="7180" width="1.59765625" customWidth="1"/>
    <col min="7181" max="7181" width="9.69921875" bestFit="1" customWidth="1"/>
    <col min="7182" max="7182" width="1.59765625" customWidth="1"/>
    <col min="7183" max="7183" width="9.69921875" bestFit="1" customWidth="1"/>
    <col min="7184" max="7184" width="1.59765625" customWidth="1"/>
    <col min="7185" max="7185" width="10.59765625" bestFit="1" customWidth="1"/>
    <col min="7425" max="7425" width="20.3984375" customWidth="1"/>
    <col min="7426" max="7426" width="1.59765625" customWidth="1"/>
    <col min="7427" max="7427" width="9.69921875" bestFit="1" customWidth="1"/>
    <col min="7428" max="7428" width="1.59765625" customWidth="1"/>
    <col min="7429" max="7429" width="12.296875" bestFit="1" customWidth="1"/>
    <col min="7430" max="7430" width="1.59765625" customWidth="1"/>
    <col min="7431" max="7431" width="9.69921875" bestFit="1" customWidth="1"/>
    <col min="7432" max="7432" width="1.59765625" customWidth="1"/>
    <col min="7433" max="7433" width="12.296875" bestFit="1" customWidth="1"/>
    <col min="7434" max="7434" width="1.59765625" customWidth="1"/>
    <col min="7435" max="7435" width="9.8984375" customWidth="1"/>
    <col min="7436" max="7436" width="1.59765625" customWidth="1"/>
    <col min="7437" max="7437" width="9.69921875" bestFit="1" customWidth="1"/>
    <col min="7438" max="7438" width="1.59765625" customWidth="1"/>
    <col min="7439" max="7439" width="9.69921875" bestFit="1" customWidth="1"/>
    <col min="7440" max="7440" width="1.59765625" customWidth="1"/>
    <col min="7441" max="7441" width="10.59765625" bestFit="1" customWidth="1"/>
    <col min="7681" max="7681" width="20.3984375" customWidth="1"/>
    <col min="7682" max="7682" width="1.59765625" customWidth="1"/>
    <col min="7683" max="7683" width="9.69921875" bestFit="1" customWidth="1"/>
    <col min="7684" max="7684" width="1.59765625" customWidth="1"/>
    <col min="7685" max="7685" width="12.296875" bestFit="1" customWidth="1"/>
    <col min="7686" max="7686" width="1.59765625" customWidth="1"/>
    <col min="7687" max="7687" width="9.69921875" bestFit="1" customWidth="1"/>
    <col min="7688" max="7688" width="1.59765625" customWidth="1"/>
    <col min="7689" max="7689" width="12.296875" bestFit="1" customWidth="1"/>
    <col min="7690" max="7690" width="1.59765625" customWidth="1"/>
    <col min="7691" max="7691" width="9.8984375" customWidth="1"/>
    <col min="7692" max="7692" width="1.59765625" customWidth="1"/>
    <col min="7693" max="7693" width="9.69921875" bestFit="1" customWidth="1"/>
    <col min="7694" max="7694" width="1.59765625" customWidth="1"/>
    <col min="7695" max="7695" width="9.69921875" bestFit="1" customWidth="1"/>
    <col min="7696" max="7696" width="1.59765625" customWidth="1"/>
    <col min="7697" max="7697" width="10.59765625" bestFit="1" customWidth="1"/>
    <col min="7937" max="7937" width="20.3984375" customWidth="1"/>
    <col min="7938" max="7938" width="1.59765625" customWidth="1"/>
    <col min="7939" max="7939" width="9.69921875" bestFit="1" customWidth="1"/>
    <col min="7940" max="7940" width="1.59765625" customWidth="1"/>
    <col min="7941" max="7941" width="12.296875" bestFit="1" customWidth="1"/>
    <col min="7942" max="7942" width="1.59765625" customWidth="1"/>
    <col min="7943" max="7943" width="9.69921875" bestFit="1" customWidth="1"/>
    <col min="7944" max="7944" width="1.59765625" customWidth="1"/>
    <col min="7945" max="7945" width="12.296875" bestFit="1" customWidth="1"/>
    <col min="7946" max="7946" width="1.59765625" customWidth="1"/>
    <col min="7947" max="7947" width="9.8984375" customWidth="1"/>
    <col min="7948" max="7948" width="1.59765625" customWidth="1"/>
    <col min="7949" max="7949" width="9.69921875" bestFit="1" customWidth="1"/>
    <col min="7950" max="7950" width="1.59765625" customWidth="1"/>
    <col min="7951" max="7951" width="9.69921875" bestFit="1" customWidth="1"/>
    <col min="7952" max="7952" width="1.59765625" customWidth="1"/>
    <col min="7953" max="7953" width="10.59765625" bestFit="1" customWidth="1"/>
    <col min="8193" max="8193" width="20.3984375" customWidth="1"/>
    <col min="8194" max="8194" width="1.59765625" customWidth="1"/>
    <col min="8195" max="8195" width="9.69921875" bestFit="1" customWidth="1"/>
    <col min="8196" max="8196" width="1.59765625" customWidth="1"/>
    <col min="8197" max="8197" width="12.296875" bestFit="1" customWidth="1"/>
    <col min="8198" max="8198" width="1.59765625" customWidth="1"/>
    <col min="8199" max="8199" width="9.69921875" bestFit="1" customWidth="1"/>
    <col min="8200" max="8200" width="1.59765625" customWidth="1"/>
    <col min="8201" max="8201" width="12.296875" bestFit="1" customWidth="1"/>
    <col min="8202" max="8202" width="1.59765625" customWidth="1"/>
    <col min="8203" max="8203" width="9.8984375" customWidth="1"/>
    <col min="8204" max="8204" width="1.59765625" customWidth="1"/>
    <col min="8205" max="8205" width="9.69921875" bestFit="1" customWidth="1"/>
    <col min="8206" max="8206" width="1.59765625" customWidth="1"/>
    <col min="8207" max="8207" width="9.69921875" bestFit="1" customWidth="1"/>
    <col min="8208" max="8208" width="1.59765625" customWidth="1"/>
    <col min="8209" max="8209" width="10.59765625" bestFit="1" customWidth="1"/>
    <col min="8449" max="8449" width="20.3984375" customWidth="1"/>
    <col min="8450" max="8450" width="1.59765625" customWidth="1"/>
    <col min="8451" max="8451" width="9.69921875" bestFit="1" customWidth="1"/>
    <col min="8452" max="8452" width="1.59765625" customWidth="1"/>
    <col min="8453" max="8453" width="12.296875" bestFit="1" customWidth="1"/>
    <col min="8454" max="8454" width="1.59765625" customWidth="1"/>
    <col min="8455" max="8455" width="9.69921875" bestFit="1" customWidth="1"/>
    <col min="8456" max="8456" width="1.59765625" customWidth="1"/>
    <col min="8457" max="8457" width="12.296875" bestFit="1" customWidth="1"/>
    <col min="8458" max="8458" width="1.59765625" customWidth="1"/>
    <col min="8459" max="8459" width="9.8984375" customWidth="1"/>
    <col min="8460" max="8460" width="1.59765625" customWidth="1"/>
    <col min="8461" max="8461" width="9.69921875" bestFit="1" customWidth="1"/>
    <col min="8462" max="8462" width="1.59765625" customWidth="1"/>
    <col min="8463" max="8463" width="9.69921875" bestFit="1" customWidth="1"/>
    <col min="8464" max="8464" width="1.59765625" customWidth="1"/>
    <col min="8465" max="8465" width="10.59765625" bestFit="1" customWidth="1"/>
    <col min="8705" max="8705" width="20.3984375" customWidth="1"/>
    <col min="8706" max="8706" width="1.59765625" customWidth="1"/>
    <col min="8707" max="8707" width="9.69921875" bestFit="1" customWidth="1"/>
    <col min="8708" max="8708" width="1.59765625" customWidth="1"/>
    <col min="8709" max="8709" width="12.296875" bestFit="1" customWidth="1"/>
    <col min="8710" max="8710" width="1.59765625" customWidth="1"/>
    <col min="8711" max="8711" width="9.69921875" bestFit="1" customWidth="1"/>
    <col min="8712" max="8712" width="1.59765625" customWidth="1"/>
    <col min="8713" max="8713" width="12.296875" bestFit="1" customWidth="1"/>
    <col min="8714" max="8714" width="1.59765625" customWidth="1"/>
    <col min="8715" max="8715" width="9.8984375" customWidth="1"/>
    <col min="8716" max="8716" width="1.59765625" customWidth="1"/>
    <col min="8717" max="8717" width="9.69921875" bestFit="1" customWidth="1"/>
    <col min="8718" max="8718" width="1.59765625" customWidth="1"/>
    <col min="8719" max="8719" width="9.69921875" bestFit="1" customWidth="1"/>
    <col min="8720" max="8720" width="1.59765625" customWidth="1"/>
    <col min="8721" max="8721" width="10.59765625" bestFit="1" customWidth="1"/>
    <col min="8961" max="8961" width="20.3984375" customWidth="1"/>
    <col min="8962" max="8962" width="1.59765625" customWidth="1"/>
    <col min="8963" max="8963" width="9.69921875" bestFit="1" customWidth="1"/>
    <col min="8964" max="8964" width="1.59765625" customWidth="1"/>
    <col min="8965" max="8965" width="12.296875" bestFit="1" customWidth="1"/>
    <col min="8966" max="8966" width="1.59765625" customWidth="1"/>
    <col min="8967" max="8967" width="9.69921875" bestFit="1" customWidth="1"/>
    <col min="8968" max="8968" width="1.59765625" customWidth="1"/>
    <col min="8969" max="8969" width="12.296875" bestFit="1" customWidth="1"/>
    <col min="8970" max="8970" width="1.59765625" customWidth="1"/>
    <col min="8971" max="8971" width="9.8984375" customWidth="1"/>
    <col min="8972" max="8972" width="1.59765625" customWidth="1"/>
    <col min="8973" max="8973" width="9.69921875" bestFit="1" customWidth="1"/>
    <col min="8974" max="8974" width="1.59765625" customWidth="1"/>
    <col min="8975" max="8975" width="9.69921875" bestFit="1" customWidth="1"/>
    <col min="8976" max="8976" width="1.59765625" customWidth="1"/>
    <col min="8977" max="8977" width="10.59765625" bestFit="1" customWidth="1"/>
    <col min="9217" max="9217" width="20.3984375" customWidth="1"/>
    <col min="9218" max="9218" width="1.59765625" customWidth="1"/>
    <col min="9219" max="9219" width="9.69921875" bestFit="1" customWidth="1"/>
    <col min="9220" max="9220" width="1.59765625" customWidth="1"/>
    <col min="9221" max="9221" width="12.296875" bestFit="1" customWidth="1"/>
    <col min="9222" max="9222" width="1.59765625" customWidth="1"/>
    <col min="9223" max="9223" width="9.69921875" bestFit="1" customWidth="1"/>
    <col min="9224" max="9224" width="1.59765625" customWidth="1"/>
    <col min="9225" max="9225" width="12.296875" bestFit="1" customWidth="1"/>
    <col min="9226" max="9226" width="1.59765625" customWidth="1"/>
    <col min="9227" max="9227" width="9.8984375" customWidth="1"/>
    <col min="9228" max="9228" width="1.59765625" customWidth="1"/>
    <col min="9229" max="9229" width="9.69921875" bestFit="1" customWidth="1"/>
    <col min="9230" max="9230" width="1.59765625" customWidth="1"/>
    <col min="9231" max="9231" width="9.69921875" bestFit="1" customWidth="1"/>
    <col min="9232" max="9232" width="1.59765625" customWidth="1"/>
    <col min="9233" max="9233" width="10.59765625" bestFit="1" customWidth="1"/>
    <col min="9473" max="9473" width="20.3984375" customWidth="1"/>
    <col min="9474" max="9474" width="1.59765625" customWidth="1"/>
    <col min="9475" max="9475" width="9.69921875" bestFit="1" customWidth="1"/>
    <col min="9476" max="9476" width="1.59765625" customWidth="1"/>
    <col min="9477" max="9477" width="12.296875" bestFit="1" customWidth="1"/>
    <col min="9478" max="9478" width="1.59765625" customWidth="1"/>
    <col min="9479" max="9479" width="9.69921875" bestFit="1" customWidth="1"/>
    <col min="9480" max="9480" width="1.59765625" customWidth="1"/>
    <col min="9481" max="9481" width="12.296875" bestFit="1" customWidth="1"/>
    <col min="9482" max="9482" width="1.59765625" customWidth="1"/>
    <col min="9483" max="9483" width="9.8984375" customWidth="1"/>
    <col min="9484" max="9484" width="1.59765625" customWidth="1"/>
    <col min="9485" max="9485" width="9.69921875" bestFit="1" customWidth="1"/>
    <col min="9486" max="9486" width="1.59765625" customWidth="1"/>
    <col min="9487" max="9487" width="9.69921875" bestFit="1" customWidth="1"/>
    <col min="9488" max="9488" width="1.59765625" customWidth="1"/>
    <col min="9489" max="9489" width="10.59765625" bestFit="1" customWidth="1"/>
    <col min="9729" max="9729" width="20.3984375" customWidth="1"/>
    <col min="9730" max="9730" width="1.59765625" customWidth="1"/>
    <col min="9731" max="9731" width="9.69921875" bestFit="1" customWidth="1"/>
    <col min="9732" max="9732" width="1.59765625" customWidth="1"/>
    <col min="9733" max="9733" width="12.296875" bestFit="1" customWidth="1"/>
    <col min="9734" max="9734" width="1.59765625" customWidth="1"/>
    <col min="9735" max="9735" width="9.69921875" bestFit="1" customWidth="1"/>
    <col min="9736" max="9736" width="1.59765625" customWidth="1"/>
    <col min="9737" max="9737" width="12.296875" bestFit="1" customWidth="1"/>
    <col min="9738" max="9738" width="1.59765625" customWidth="1"/>
    <col min="9739" max="9739" width="9.8984375" customWidth="1"/>
    <col min="9740" max="9740" width="1.59765625" customWidth="1"/>
    <col min="9741" max="9741" width="9.69921875" bestFit="1" customWidth="1"/>
    <col min="9742" max="9742" width="1.59765625" customWidth="1"/>
    <col min="9743" max="9743" width="9.69921875" bestFit="1" customWidth="1"/>
    <col min="9744" max="9744" width="1.59765625" customWidth="1"/>
    <col min="9745" max="9745" width="10.59765625" bestFit="1" customWidth="1"/>
    <col min="9985" max="9985" width="20.3984375" customWidth="1"/>
    <col min="9986" max="9986" width="1.59765625" customWidth="1"/>
    <col min="9987" max="9987" width="9.69921875" bestFit="1" customWidth="1"/>
    <col min="9988" max="9988" width="1.59765625" customWidth="1"/>
    <col min="9989" max="9989" width="12.296875" bestFit="1" customWidth="1"/>
    <col min="9990" max="9990" width="1.59765625" customWidth="1"/>
    <col min="9991" max="9991" width="9.69921875" bestFit="1" customWidth="1"/>
    <col min="9992" max="9992" width="1.59765625" customWidth="1"/>
    <col min="9993" max="9993" width="12.296875" bestFit="1" customWidth="1"/>
    <col min="9994" max="9994" width="1.59765625" customWidth="1"/>
    <col min="9995" max="9995" width="9.8984375" customWidth="1"/>
    <col min="9996" max="9996" width="1.59765625" customWidth="1"/>
    <col min="9997" max="9997" width="9.69921875" bestFit="1" customWidth="1"/>
    <col min="9998" max="9998" width="1.59765625" customWidth="1"/>
    <col min="9999" max="9999" width="9.69921875" bestFit="1" customWidth="1"/>
    <col min="10000" max="10000" width="1.59765625" customWidth="1"/>
    <col min="10001" max="10001" width="10.59765625" bestFit="1" customWidth="1"/>
    <col min="10241" max="10241" width="20.3984375" customWidth="1"/>
    <col min="10242" max="10242" width="1.59765625" customWidth="1"/>
    <col min="10243" max="10243" width="9.69921875" bestFit="1" customWidth="1"/>
    <col min="10244" max="10244" width="1.59765625" customWidth="1"/>
    <col min="10245" max="10245" width="12.296875" bestFit="1" customWidth="1"/>
    <col min="10246" max="10246" width="1.59765625" customWidth="1"/>
    <col min="10247" max="10247" width="9.69921875" bestFit="1" customWidth="1"/>
    <col min="10248" max="10248" width="1.59765625" customWidth="1"/>
    <col min="10249" max="10249" width="12.296875" bestFit="1" customWidth="1"/>
    <col min="10250" max="10250" width="1.59765625" customWidth="1"/>
    <col min="10251" max="10251" width="9.8984375" customWidth="1"/>
    <col min="10252" max="10252" width="1.59765625" customWidth="1"/>
    <col min="10253" max="10253" width="9.69921875" bestFit="1" customWidth="1"/>
    <col min="10254" max="10254" width="1.59765625" customWidth="1"/>
    <col min="10255" max="10255" width="9.69921875" bestFit="1" customWidth="1"/>
    <col min="10256" max="10256" width="1.59765625" customWidth="1"/>
    <col min="10257" max="10257" width="10.59765625" bestFit="1" customWidth="1"/>
    <col min="10497" max="10497" width="20.3984375" customWidth="1"/>
    <col min="10498" max="10498" width="1.59765625" customWidth="1"/>
    <col min="10499" max="10499" width="9.69921875" bestFit="1" customWidth="1"/>
    <col min="10500" max="10500" width="1.59765625" customWidth="1"/>
    <col min="10501" max="10501" width="12.296875" bestFit="1" customWidth="1"/>
    <col min="10502" max="10502" width="1.59765625" customWidth="1"/>
    <col min="10503" max="10503" width="9.69921875" bestFit="1" customWidth="1"/>
    <col min="10504" max="10504" width="1.59765625" customWidth="1"/>
    <col min="10505" max="10505" width="12.296875" bestFit="1" customWidth="1"/>
    <col min="10506" max="10506" width="1.59765625" customWidth="1"/>
    <col min="10507" max="10507" width="9.8984375" customWidth="1"/>
    <col min="10508" max="10508" width="1.59765625" customWidth="1"/>
    <col min="10509" max="10509" width="9.69921875" bestFit="1" customWidth="1"/>
    <col min="10510" max="10510" width="1.59765625" customWidth="1"/>
    <col min="10511" max="10511" width="9.69921875" bestFit="1" customWidth="1"/>
    <col min="10512" max="10512" width="1.59765625" customWidth="1"/>
    <col min="10513" max="10513" width="10.59765625" bestFit="1" customWidth="1"/>
    <col min="10753" max="10753" width="20.3984375" customWidth="1"/>
    <col min="10754" max="10754" width="1.59765625" customWidth="1"/>
    <col min="10755" max="10755" width="9.69921875" bestFit="1" customWidth="1"/>
    <col min="10756" max="10756" width="1.59765625" customWidth="1"/>
    <col min="10757" max="10757" width="12.296875" bestFit="1" customWidth="1"/>
    <col min="10758" max="10758" width="1.59765625" customWidth="1"/>
    <col min="10759" max="10759" width="9.69921875" bestFit="1" customWidth="1"/>
    <col min="10760" max="10760" width="1.59765625" customWidth="1"/>
    <col min="10761" max="10761" width="12.296875" bestFit="1" customWidth="1"/>
    <col min="10762" max="10762" width="1.59765625" customWidth="1"/>
    <col min="10763" max="10763" width="9.8984375" customWidth="1"/>
    <col min="10764" max="10764" width="1.59765625" customWidth="1"/>
    <col min="10765" max="10765" width="9.69921875" bestFit="1" customWidth="1"/>
    <col min="10766" max="10766" width="1.59765625" customWidth="1"/>
    <col min="10767" max="10767" width="9.69921875" bestFit="1" customWidth="1"/>
    <col min="10768" max="10768" width="1.59765625" customWidth="1"/>
    <col min="10769" max="10769" width="10.59765625" bestFit="1" customWidth="1"/>
    <col min="11009" max="11009" width="20.3984375" customWidth="1"/>
    <col min="11010" max="11010" width="1.59765625" customWidth="1"/>
    <col min="11011" max="11011" width="9.69921875" bestFit="1" customWidth="1"/>
    <col min="11012" max="11012" width="1.59765625" customWidth="1"/>
    <col min="11013" max="11013" width="12.296875" bestFit="1" customWidth="1"/>
    <col min="11014" max="11014" width="1.59765625" customWidth="1"/>
    <col min="11015" max="11015" width="9.69921875" bestFit="1" customWidth="1"/>
    <col min="11016" max="11016" width="1.59765625" customWidth="1"/>
    <col min="11017" max="11017" width="12.296875" bestFit="1" customWidth="1"/>
    <col min="11018" max="11018" width="1.59765625" customWidth="1"/>
    <col min="11019" max="11019" width="9.8984375" customWidth="1"/>
    <col min="11020" max="11020" width="1.59765625" customWidth="1"/>
    <col min="11021" max="11021" width="9.69921875" bestFit="1" customWidth="1"/>
    <col min="11022" max="11022" width="1.59765625" customWidth="1"/>
    <col min="11023" max="11023" width="9.69921875" bestFit="1" customWidth="1"/>
    <col min="11024" max="11024" width="1.59765625" customWidth="1"/>
    <col min="11025" max="11025" width="10.59765625" bestFit="1" customWidth="1"/>
    <col min="11265" max="11265" width="20.3984375" customWidth="1"/>
    <col min="11266" max="11266" width="1.59765625" customWidth="1"/>
    <col min="11267" max="11267" width="9.69921875" bestFit="1" customWidth="1"/>
    <col min="11268" max="11268" width="1.59765625" customWidth="1"/>
    <col min="11269" max="11269" width="12.296875" bestFit="1" customWidth="1"/>
    <col min="11270" max="11270" width="1.59765625" customWidth="1"/>
    <col min="11271" max="11271" width="9.69921875" bestFit="1" customWidth="1"/>
    <col min="11272" max="11272" width="1.59765625" customWidth="1"/>
    <col min="11273" max="11273" width="12.296875" bestFit="1" customWidth="1"/>
    <col min="11274" max="11274" width="1.59765625" customWidth="1"/>
    <col min="11275" max="11275" width="9.8984375" customWidth="1"/>
    <col min="11276" max="11276" width="1.59765625" customWidth="1"/>
    <col min="11277" max="11277" width="9.69921875" bestFit="1" customWidth="1"/>
    <col min="11278" max="11278" width="1.59765625" customWidth="1"/>
    <col min="11279" max="11279" width="9.69921875" bestFit="1" customWidth="1"/>
    <col min="11280" max="11280" width="1.59765625" customWidth="1"/>
    <col min="11281" max="11281" width="10.59765625" bestFit="1" customWidth="1"/>
    <col min="11521" max="11521" width="20.3984375" customWidth="1"/>
    <col min="11522" max="11522" width="1.59765625" customWidth="1"/>
    <col min="11523" max="11523" width="9.69921875" bestFit="1" customWidth="1"/>
    <col min="11524" max="11524" width="1.59765625" customWidth="1"/>
    <col min="11525" max="11525" width="12.296875" bestFit="1" customWidth="1"/>
    <col min="11526" max="11526" width="1.59765625" customWidth="1"/>
    <col min="11527" max="11527" width="9.69921875" bestFit="1" customWidth="1"/>
    <col min="11528" max="11528" width="1.59765625" customWidth="1"/>
    <col min="11529" max="11529" width="12.296875" bestFit="1" customWidth="1"/>
    <col min="11530" max="11530" width="1.59765625" customWidth="1"/>
    <col min="11531" max="11531" width="9.8984375" customWidth="1"/>
    <col min="11532" max="11532" width="1.59765625" customWidth="1"/>
    <col min="11533" max="11533" width="9.69921875" bestFit="1" customWidth="1"/>
    <col min="11534" max="11534" width="1.59765625" customWidth="1"/>
    <col min="11535" max="11535" width="9.69921875" bestFit="1" customWidth="1"/>
    <col min="11536" max="11536" width="1.59765625" customWidth="1"/>
    <col min="11537" max="11537" width="10.59765625" bestFit="1" customWidth="1"/>
    <col min="11777" max="11777" width="20.3984375" customWidth="1"/>
    <col min="11778" max="11778" width="1.59765625" customWidth="1"/>
    <col min="11779" max="11779" width="9.69921875" bestFit="1" customWidth="1"/>
    <col min="11780" max="11780" width="1.59765625" customWidth="1"/>
    <col min="11781" max="11781" width="12.296875" bestFit="1" customWidth="1"/>
    <col min="11782" max="11782" width="1.59765625" customWidth="1"/>
    <col min="11783" max="11783" width="9.69921875" bestFit="1" customWidth="1"/>
    <col min="11784" max="11784" width="1.59765625" customWidth="1"/>
    <col min="11785" max="11785" width="12.296875" bestFit="1" customWidth="1"/>
    <col min="11786" max="11786" width="1.59765625" customWidth="1"/>
    <col min="11787" max="11787" width="9.8984375" customWidth="1"/>
    <col min="11788" max="11788" width="1.59765625" customWidth="1"/>
    <col min="11789" max="11789" width="9.69921875" bestFit="1" customWidth="1"/>
    <col min="11790" max="11790" width="1.59765625" customWidth="1"/>
    <col min="11791" max="11791" width="9.69921875" bestFit="1" customWidth="1"/>
    <col min="11792" max="11792" width="1.59765625" customWidth="1"/>
    <col min="11793" max="11793" width="10.59765625" bestFit="1" customWidth="1"/>
    <col min="12033" max="12033" width="20.3984375" customWidth="1"/>
    <col min="12034" max="12034" width="1.59765625" customWidth="1"/>
    <col min="12035" max="12035" width="9.69921875" bestFit="1" customWidth="1"/>
    <col min="12036" max="12036" width="1.59765625" customWidth="1"/>
    <col min="12037" max="12037" width="12.296875" bestFit="1" customWidth="1"/>
    <col min="12038" max="12038" width="1.59765625" customWidth="1"/>
    <col min="12039" max="12039" width="9.69921875" bestFit="1" customWidth="1"/>
    <col min="12040" max="12040" width="1.59765625" customWidth="1"/>
    <col min="12041" max="12041" width="12.296875" bestFit="1" customWidth="1"/>
    <col min="12042" max="12042" width="1.59765625" customWidth="1"/>
    <col min="12043" max="12043" width="9.8984375" customWidth="1"/>
    <col min="12044" max="12044" width="1.59765625" customWidth="1"/>
    <col min="12045" max="12045" width="9.69921875" bestFit="1" customWidth="1"/>
    <col min="12046" max="12046" width="1.59765625" customWidth="1"/>
    <col min="12047" max="12047" width="9.69921875" bestFit="1" customWidth="1"/>
    <col min="12048" max="12048" width="1.59765625" customWidth="1"/>
    <col min="12049" max="12049" width="10.59765625" bestFit="1" customWidth="1"/>
    <col min="12289" max="12289" width="20.3984375" customWidth="1"/>
    <col min="12290" max="12290" width="1.59765625" customWidth="1"/>
    <col min="12291" max="12291" width="9.69921875" bestFit="1" customWidth="1"/>
    <col min="12292" max="12292" width="1.59765625" customWidth="1"/>
    <col min="12293" max="12293" width="12.296875" bestFit="1" customWidth="1"/>
    <col min="12294" max="12294" width="1.59765625" customWidth="1"/>
    <col min="12295" max="12295" width="9.69921875" bestFit="1" customWidth="1"/>
    <col min="12296" max="12296" width="1.59765625" customWidth="1"/>
    <col min="12297" max="12297" width="12.296875" bestFit="1" customWidth="1"/>
    <col min="12298" max="12298" width="1.59765625" customWidth="1"/>
    <col min="12299" max="12299" width="9.8984375" customWidth="1"/>
    <col min="12300" max="12300" width="1.59765625" customWidth="1"/>
    <col min="12301" max="12301" width="9.69921875" bestFit="1" customWidth="1"/>
    <col min="12302" max="12302" width="1.59765625" customWidth="1"/>
    <col min="12303" max="12303" width="9.69921875" bestFit="1" customWidth="1"/>
    <col min="12304" max="12304" width="1.59765625" customWidth="1"/>
    <col min="12305" max="12305" width="10.59765625" bestFit="1" customWidth="1"/>
    <col min="12545" max="12545" width="20.3984375" customWidth="1"/>
    <col min="12546" max="12546" width="1.59765625" customWidth="1"/>
    <col min="12547" max="12547" width="9.69921875" bestFit="1" customWidth="1"/>
    <col min="12548" max="12548" width="1.59765625" customWidth="1"/>
    <col min="12549" max="12549" width="12.296875" bestFit="1" customWidth="1"/>
    <col min="12550" max="12550" width="1.59765625" customWidth="1"/>
    <col min="12551" max="12551" width="9.69921875" bestFit="1" customWidth="1"/>
    <col min="12552" max="12552" width="1.59765625" customWidth="1"/>
    <col min="12553" max="12553" width="12.296875" bestFit="1" customWidth="1"/>
    <col min="12554" max="12554" width="1.59765625" customWidth="1"/>
    <col min="12555" max="12555" width="9.8984375" customWidth="1"/>
    <col min="12556" max="12556" width="1.59765625" customWidth="1"/>
    <col min="12557" max="12557" width="9.69921875" bestFit="1" customWidth="1"/>
    <col min="12558" max="12558" width="1.59765625" customWidth="1"/>
    <col min="12559" max="12559" width="9.69921875" bestFit="1" customWidth="1"/>
    <col min="12560" max="12560" width="1.59765625" customWidth="1"/>
    <col min="12561" max="12561" width="10.59765625" bestFit="1" customWidth="1"/>
    <col min="12801" max="12801" width="20.3984375" customWidth="1"/>
    <col min="12802" max="12802" width="1.59765625" customWidth="1"/>
    <col min="12803" max="12803" width="9.69921875" bestFit="1" customWidth="1"/>
    <col min="12804" max="12804" width="1.59765625" customWidth="1"/>
    <col min="12805" max="12805" width="12.296875" bestFit="1" customWidth="1"/>
    <col min="12806" max="12806" width="1.59765625" customWidth="1"/>
    <col min="12807" max="12807" width="9.69921875" bestFit="1" customWidth="1"/>
    <col min="12808" max="12808" width="1.59765625" customWidth="1"/>
    <col min="12809" max="12809" width="12.296875" bestFit="1" customWidth="1"/>
    <col min="12810" max="12810" width="1.59765625" customWidth="1"/>
    <col min="12811" max="12811" width="9.8984375" customWidth="1"/>
    <col min="12812" max="12812" width="1.59765625" customWidth="1"/>
    <col min="12813" max="12813" width="9.69921875" bestFit="1" customWidth="1"/>
    <col min="12814" max="12814" width="1.59765625" customWidth="1"/>
    <col min="12815" max="12815" width="9.69921875" bestFit="1" customWidth="1"/>
    <col min="12816" max="12816" width="1.59765625" customWidth="1"/>
    <col min="12817" max="12817" width="10.59765625" bestFit="1" customWidth="1"/>
    <col min="13057" max="13057" width="20.3984375" customWidth="1"/>
    <col min="13058" max="13058" width="1.59765625" customWidth="1"/>
    <col min="13059" max="13059" width="9.69921875" bestFit="1" customWidth="1"/>
    <col min="13060" max="13060" width="1.59765625" customWidth="1"/>
    <col min="13061" max="13061" width="12.296875" bestFit="1" customWidth="1"/>
    <col min="13062" max="13062" width="1.59765625" customWidth="1"/>
    <col min="13063" max="13063" width="9.69921875" bestFit="1" customWidth="1"/>
    <col min="13064" max="13064" width="1.59765625" customWidth="1"/>
    <col min="13065" max="13065" width="12.296875" bestFit="1" customWidth="1"/>
    <col min="13066" max="13066" width="1.59765625" customWidth="1"/>
    <col min="13067" max="13067" width="9.8984375" customWidth="1"/>
    <col min="13068" max="13068" width="1.59765625" customWidth="1"/>
    <col min="13069" max="13069" width="9.69921875" bestFit="1" customWidth="1"/>
    <col min="13070" max="13070" width="1.59765625" customWidth="1"/>
    <col min="13071" max="13071" width="9.69921875" bestFit="1" customWidth="1"/>
    <col min="13072" max="13072" width="1.59765625" customWidth="1"/>
    <col min="13073" max="13073" width="10.59765625" bestFit="1" customWidth="1"/>
    <col min="13313" max="13313" width="20.3984375" customWidth="1"/>
    <col min="13314" max="13314" width="1.59765625" customWidth="1"/>
    <col min="13315" max="13315" width="9.69921875" bestFit="1" customWidth="1"/>
    <col min="13316" max="13316" width="1.59765625" customWidth="1"/>
    <col min="13317" max="13317" width="12.296875" bestFit="1" customWidth="1"/>
    <col min="13318" max="13318" width="1.59765625" customWidth="1"/>
    <col min="13319" max="13319" width="9.69921875" bestFit="1" customWidth="1"/>
    <col min="13320" max="13320" width="1.59765625" customWidth="1"/>
    <col min="13321" max="13321" width="12.296875" bestFit="1" customWidth="1"/>
    <col min="13322" max="13322" width="1.59765625" customWidth="1"/>
    <col min="13323" max="13323" width="9.8984375" customWidth="1"/>
    <col min="13324" max="13324" width="1.59765625" customWidth="1"/>
    <col min="13325" max="13325" width="9.69921875" bestFit="1" customWidth="1"/>
    <col min="13326" max="13326" width="1.59765625" customWidth="1"/>
    <col min="13327" max="13327" width="9.69921875" bestFit="1" customWidth="1"/>
    <col min="13328" max="13328" width="1.59765625" customWidth="1"/>
    <col min="13329" max="13329" width="10.59765625" bestFit="1" customWidth="1"/>
    <col min="13569" max="13569" width="20.3984375" customWidth="1"/>
    <col min="13570" max="13570" width="1.59765625" customWidth="1"/>
    <col min="13571" max="13571" width="9.69921875" bestFit="1" customWidth="1"/>
    <col min="13572" max="13572" width="1.59765625" customWidth="1"/>
    <col min="13573" max="13573" width="12.296875" bestFit="1" customWidth="1"/>
    <col min="13574" max="13574" width="1.59765625" customWidth="1"/>
    <col min="13575" max="13575" width="9.69921875" bestFit="1" customWidth="1"/>
    <col min="13576" max="13576" width="1.59765625" customWidth="1"/>
    <col min="13577" max="13577" width="12.296875" bestFit="1" customWidth="1"/>
    <col min="13578" max="13578" width="1.59765625" customWidth="1"/>
    <col min="13579" max="13579" width="9.8984375" customWidth="1"/>
    <col min="13580" max="13580" width="1.59765625" customWidth="1"/>
    <col min="13581" max="13581" width="9.69921875" bestFit="1" customWidth="1"/>
    <col min="13582" max="13582" width="1.59765625" customWidth="1"/>
    <col min="13583" max="13583" width="9.69921875" bestFit="1" customWidth="1"/>
    <col min="13584" max="13584" width="1.59765625" customWidth="1"/>
    <col min="13585" max="13585" width="10.59765625" bestFit="1" customWidth="1"/>
    <col min="13825" max="13825" width="20.3984375" customWidth="1"/>
    <col min="13826" max="13826" width="1.59765625" customWidth="1"/>
    <col min="13827" max="13827" width="9.69921875" bestFit="1" customWidth="1"/>
    <col min="13828" max="13828" width="1.59765625" customWidth="1"/>
    <col min="13829" max="13829" width="12.296875" bestFit="1" customWidth="1"/>
    <col min="13830" max="13830" width="1.59765625" customWidth="1"/>
    <col min="13831" max="13831" width="9.69921875" bestFit="1" customWidth="1"/>
    <col min="13832" max="13832" width="1.59765625" customWidth="1"/>
    <col min="13833" max="13833" width="12.296875" bestFit="1" customWidth="1"/>
    <col min="13834" max="13834" width="1.59765625" customWidth="1"/>
    <col min="13835" max="13835" width="9.8984375" customWidth="1"/>
    <col min="13836" max="13836" width="1.59765625" customWidth="1"/>
    <col min="13837" max="13837" width="9.69921875" bestFit="1" customWidth="1"/>
    <col min="13838" max="13838" width="1.59765625" customWidth="1"/>
    <col min="13839" max="13839" width="9.69921875" bestFit="1" customWidth="1"/>
    <col min="13840" max="13840" width="1.59765625" customWidth="1"/>
    <col min="13841" max="13841" width="10.59765625" bestFit="1" customWidth="1"/>
    <col min="14081" max="14081" width="20.3984375" customWidth="1"/>
    <col min="14082" max="14082" width="1.59765625" customWidth="1"/>
    <col min="14083" max="14083" width="9.69921875" bestFit="1" customWidth="1"/>
    <col min="14084" max="14084" width="1.59765625" customWidth="1"/>
    <col min="14085" max="14085" width="12.296875" bestFit="1" customWidth="1"/>
    <col min="14086" max="14086" width="1.59765625" customWidth="1"/>
    <col min="14087" max="14087" width="9.69921875" bestFit="1" customWidth="1"/>
    <col min="14088" max="14088" width="1.59765625" customWidth="1"/>
    <col min="14089" max="14089" width="12.296875" bestFit="1" customWidth="1"/>
    <col min="14090" max="14090" width="1.59765625" customWidth="1"/>
    <col min="14091" max="14091" width="9.8984375" customWidth="1"/>
    <col min="14092" max="14092" width="1.59765625" customWidth="1"/>
    <col min="14093" max="14093" width="9.69921875" bestFit="1" customWidth="1"/>
    <col min="14094" max="14094" width="1.59765625" customWidth="1"/>
    <col min="14095" max="14095" width="9.69921875" bestFit="1" customWidth="1"/>
    <col min="14096" max="14096" width="1.59765625" customWidth="1"/>
    <col min="14097" max="14097" width="10.59765625" bestFit="1" customWidth="1"/>
    <col min="14337" max="14337" width="20.3984375" customWidth="1"/>
    <col min="14338" max="14338" width="1.59765625" customWidth="1"/>
    <col min="14339" max="14339" width="9.69921875" bestFit="1" customWidth="1"/>
    <col min="14340" max="14340" width="1.59765625" customWidth="1"/>
    <col min="14341" max="14341" width="12.296875" bestFit="1" customWidth="1"/>
    <col min="14342" max="14342" width="1.59765625" customWidth="1"/>
    <col min="14343" max="14343" width="9.69921875" bestFit="1" customWidth="1"/>
    <col min="14344" max="14344" width="1.59765625" customWidth="1"/>
    <col min="14345" max="14345" width="12.296875" bestFit="1" customWidth="1"/>
    <col min="14346" max="14346" width="1.59765625" customWidth="1"/>
    <col min="14347" max="14347" width="9.8984375" customWidth="1"/>
    <col min="14348" max="14348" width="1.59765625" customWidth="1"/>
    <col min="14349" max="14349" width="9.69921875" bestFit="1" customWidth="1"/>
    <col min="14350" max="14350" width="1.59765625" customWidth="1"/>
    <col min="14351" max="14351" width="9.69921875" bestFit="1" customWidth="1"/>
    <col min="14352" max="14352" width="1.59765625" customWidth="1"/>
    <col min="14353" max="14353" width="10.59765625" bestFit="1" customWidth="1"/>
    <col min="14593" max="14593" width="20.3984375" customWidth="1"/>
    <col min="14594" max="14594" width="1.59765625" customWidth="1"/>
    <col min="14595" max="14595" width="9.69921875" bestFit="1" customWidth="1"/>
    <col min="14596" max="14596" width="1.59765625" customWidth="1"/>
    <col min="14597" max="14597" width="12.296875" bestFit="1" customWidth="1"/>
    <col min="14598" max="14598" width="1.59765625" customWidth="1"/>
    <col min="14599" max="14599" width="9.69921875" bestFit="1" customWidth="1"/>
    <col min="14600" max="14600" width="1.59765625" customWidth="1"/>
    <col min="14601" max="14601" width="12.296875" bestFit="1" customWidth="1"/>
    <col min="14602" max="14602" width="1.59765625" customWidth="1"/>
    <col min="14603" max="14603" width="9.8984375" customWidth="1"/>
    <col min="14604" max="14604" width="1.59765625" customWidth="1"/>
    <col min="14605" max="14605" width="9.69921875" bestFit="1" customWidth="1"/>
    <col min="14606" max="14606" width="1.59765625" customWidth="1"/>
    <col min="14607" max="14607" width="9.69921875" bestFit="1" customWidth="1"/>
    <col min="14608" max="14608" width="1.59765625" customWidth="1"/>
    <col min="14609" max="14609" width="10.59765625" bestFit="1" customWidth="1"/>
    <col min="14849" max="14849" width="20.3984375" customWidth="1"/>
    <col min="14850" max="14850" width="1.59765625" customWidth="1"/>
    <col min="14851" max="14851" width="9.69921875" bestFit="1" customWidth="1"/>
    <col min="14852" max="14852" width="1.59765625" customWidth="1"/>
    <col min="14853" max="14853" width="12.296875" bestFit="1" customWidth="1"/>
    <col min="14854" max="14854" width="1.59765625" customWidth="1"/>
    <col min="14855" max="14855" width="9.69921875" bestFit="1" customWidth="1"/>
    <col min="14856" max="14856" width="1.59765625" customWidth="1"/>
    <col min="14857" max="14857" width="12.296875" bestFit="1" customWidth="1"/>
    <col min="14858" max="14858" width="1.59765625" customWidth="1"/>
    <col min="14859" max="14859" width="9.8984375" customWidth="1"/>
    <col min="14860" max="14860" width="1.59765625" customWidth="1"/>
    <col min="14861" max="14861" width="9.69921875" bestFit="1" customWidth="1"/>
    <col min="14862" max="14862" width="1.59765625" customWidth="1"/>
    <col min="14863" max="14863" width="9.69921875" bestFit="1" customWidth="1"/>
    <col min="14864" max="14864" width="1.59765625" customWidth="1"/>
    <col min="14865" max="14865" width="10.59765625" bestFit="1" customWidth="1"/>
    <col min="15105" max="15105" width="20.3984375" customWidth="1"/>
    <col min="15106" max="15106" width="1.59765625" customWidth="1"/>
    <col min="15107" max="15107" width="9.69921875" bestFit="1" customWidth="1"/>
    <col min="15108" max="15108" width="1.59765625" customWidth="1"/>
    <col min="15109" max="15109" width="12.296875" bestFit="1" customWidth="1"/>
    <col min="15110" max="15110" width="1.59765625" customWidth="1"/>
    <col min="15111" max="15111" width="9.69921875" bestFit="1" customWidth="1"/>
    <col min="15112" max="15112" width="1.59765625" customWidth="1"/>
    <col min="15113" max="15113" width="12.296875" bestFit="1" customWidth="1"/>
    <col min="15114" max="15114" width="1.59765625" customWidth="1"/>
    <col min="15115" max="15115" width="9.8984375" customWidth="1"/>
    <col min="15116" max="15116" width="1.59765625" customWidth="1"/>
    <col min="15117" max="15117" width="9.69921875" bestFit="1" customWidth="1"/>
    <col min="15118" max="15118" width="1.59765625" customWidth="1"/>
    <col min="15119" max="15119" width="9.69921875" bestFit="1" customWidth="1"/>
    <col min="15120" max="15120" width="1.59765625" customWidth="1"/>
    <col min="15121" max="15121" width="10.59765625" bestFit="1" customWidth="1"/>
    <col min="15361" max="15361" width="20.3984375" customWidth="1"/>
    <col min="15362" max="15362" width="1.59765625" customWidth="1"/>
    <col min="15363" max="15363" width="9.69921875" bestFit="1" customWidth="1"/>
    <col min="15364" max="15364" width="1.59765625" customWidth="1"/>
    <col min="15365" max="15365" width="12.296875" bestFit="1" customWidth="1"/>
    <col min="15366" max="15366" width="1.59765625" customWidth="1"/>
    <col min="15367" max="15367" width="9.69921875" bestFit="1" customWidth="1"/>
    <col min="15368" max="15368" width="1.59765625" customWidth="1"/>
    <col min="15369" max="15369" width="12.296875" bestFit="1" customWidth="1"/>
    <col min="15370" max="15370" width="1.59765625" customWidth="1"/>
    <col min="15371" max="15371" width="9.8984375" customWidth="1"/>
    <col min="15372" max="15372" width="1.59765625" customWidth="1"/>
    <col min="15373" max="15373" width="9.69921875" bestFit="1" customWidth="1"/>
    <col min="15374" max="15374" width="1.59765625" customWidth="1"/>
    <col min="15375" max="15375" width="9.69921875" bestFit="1" customWidth="1"/>
    <col min="15376" max="15376" width="1.59765625" customWidth="1"/>
    <col min="15377" max="15377" width="10.59765625" bestFit="1" customWidth="1"/>
    <col min="15617" max="15617" width="20.3984375" customWidth="1"/>
    <col min="15618" max="15618" width="1.59765625" customWidth="1"/>
    <col min="15619" max="15619" width="9.69921875" bestFit="1" customWidth="1"/>
    <col min="15620" max="15620" width="1.59765625" customWidth="1"/>
    <col min="15621" max="15621" width="12.296875" bestFit="1" customWidth="1"/>
    <col min="15622" max="15622" width="1.59765625" customWidth="1"/>
    <col min="15623" max="15623" width="9.69921875" bestFit="1" customWidth="1"/>
    <col min="15624" max="15624" width="1.59765625" customWidth="1"/>
    <col min="15625" max="15625" width="12.296875" bestFit="1" customWidth="1"/>
    <col min="15626" max="15626" width="1.59765625" customWidth="1"/>
    <col min="15627" max="15627" width="9.8984375" customWidth="1"/>
    <col min="15628" max="15628" width="1.59765625" customWidth="1"/>
    <col min="15629" max="15629" width="9.69921875" bestFit="1" customWidth="1"/>
    <col min="15630" max="15630" width="1.59765625" customWidth="1"/>
    <col min="15631" max="15631" width="9.69921875" bestFit="1" customWidth="1"/>
    <col min="15632" max="15632" width="1.59765625" customWidth="1"/>
    <col min="15633" max="15633" width="10.59765625" bestFit="1" customWidth="1"/>
    <col min="15873" max="15873" width="20.3984375" customWidth="1"/>
    <col min="15874" max="15874" width="1.59765625" customWidth="1"/>
    <col min="15875" max="15875" width="9.69921875" bestFit="1" customWidth="1"/>
    <col min="15876" max="15876" width="1.59765625" customWidth="1"/>
    <col min="15877" max="15877" width="12.296875" bestFit="1" customWidth="1"/>
    <col min="15878" max="15878" width="1.59765625" customWidth="1"/>
    <col min="15879" max="15879" width="9.69921875" bestFit="1" customWidth="1"/>
    <col min="15880" max="15880" width="1.59765625" customWidth="1"/>
    <col min="15881" max="15881" width="12.296875" bestFit="1" customWidth="1"/>
    <col min="15882" max="15882" width="1.59765625" customWidth="1"/>
    <col min="15883" max="15883" width="9.8984375" customWidth="1"/>
    <col min="15884" max="15884" width="1.59765625" customWidth="1"/>
    <col min="15885" max="15885" width="9.69921875" bestFit="1" customWidth="1"/>
    <col min="15886" max="15886" width="1.59765625" customWidth="1"/>
    <col min="15887" max="15887" width="9.69921875" bestFit="1" customWidth="1"/>
    <col min="15888" max="15888" width="1.59765625" customWidth="1"/>
    <col min="15889" max="15889" width="10.59765625" bestFit="1" customWidth="1"/>
    <col min="16129" max="16129" width="20.3984375" customWidth="1"/>
    <col min="16130" max="16130" width="1.59765625" customWidth="1"/>
    <col min="16131" max="16131" width="9.69921875" bestFit="1" customWidth="1"/>
    <col min="16132" max="16132" width="1.59765625" customWidth="1"/>
    <col min="16133" max="16133" width="12.296875" bestFit="1" customWidth="1"/>
    <col min="16134" max="16134" width="1.59765625" customWidth="1"/>
    <col min="16135" max="16135" width="9.69921875" bestFit="1" customWidth="1"/>
    <col min="16136" max="16136" width="1.59765625" customWidth="1"/>
    <col min="16137" max="16137" width="12.296875" bestFit="1" customWidth="1"/>
    <col min="16138" max="16138" width="1.59765625" customWidth="1"/>
    <col min="16139" max="16139" width="9.8984375" customWidth="1"/>
    <col min="16140" max="16140" width="1.59765625" customWidth="1"/>
    <col min="16141" max="16141" width="9.69921875" bestFit="1" customWidth="1"/>
    <col min="16142" max="16142" width="1.59765625" customWidth="1"/>
    <col min="16143" max="16143" width="9.69921875" bestFit="1" customWidth="1"/>
    <col min="16144" max="16144" width="1.59765625" customWidth="1"/>
    <col min="16145" max="16145" width="10.59765625" bestFit="1" customWidth="1"/>
  </cols>
  <sheetData>
    <row r="1" spans="1:19" s="20" customFormat="1" ht="13.15" x14ac:dyDescent="0.25">
      <c r="C1" s="21" t="s">
        <v>15</v>
      </c>
      <c r="D1" s="22"/>
      <c r="E1" s="21" t="s">
        <v>16</v>
      </c>
      <c r="F1" s="22"/>
      <c r="G1" s="21" t="s">
        <v>17</v>
      </c>
      <c r="H1" s="22"/>
      <c r="I1" s="21" t="s">
        <v>18</v>
      </c>
      <c r="J1" s="22"/>
      <c r="K1" s="21" t="s">
        <v>19</v>
      </c>
      <c r="L1" s="22"/>
      <c r="M1" s="21" t="s">
        <v>20</v>
      </c>
      <c r="N1" s="22"/>
      <c r="O1" s="21" t="s">
        <v>21</v>
      </c>
      <c r="Q1" s="22"/>
      <c r="S1" s="23"/>
    </row>
    <row r="2" spans="1:19" s="25" customFormat="1" ht="13.15" x14ac:dyDescent="0.25">
      <c r="A2" s="24" t="s">
        <v>22</v>
      </c>
      <c r="C2" s="100">
        <v>42704</v>
      </c>
      <c r="D2" s="26"/>
      <c r="E2" s="27">
        <f>C2+1</f>
        <v>42705</v>
      </c>
      <c r="F2" s="28"/>
      <c r="G2" s="27">
        <f>E2+1</f>
        <v>42706</v>
      </c>
      <c r="H2" s="28"/>
      <c r="I2" s="27">
        <f>G2+1</f>
        <v>42707</v>
      </c>
      <c r="J2" s="28"/>
      <c r="K2" s="27">
        <f>I2+1</f>
        <v>42708</v>
      </c>
      <c r="L2" s="28"/>
      <c r="M2" s="27">
        <f>K2+1</f>
        <v>42709</v>
      </c>
      <c r="N2" s="28"/>
      <c r="O2" s="27">
        <f>M2+1</f>
        <v>42710</v>
      </c>
      <c r="Q2" s="27" t="s">
        <v>23</v>
      </c>
      <c r="S2" s="29"/>
    </row>
    <row r="3" spans="1:19" x14ac:dyDescent="0.3">
      <c r="A3" t="s">
        <v>24</v>
      </c>
      <c r="C3" s="30">
        <v>0</v>
      </c>
      <c r="D3" s="31"/>
      <c r="E3" s="30">
        <v>0</v>
      </c>
      <c r="F3" s="31"/>
      <c r="G3" s="30">
        <v>0</v>
      </c>
      <c r="H3" s="31"/>
      <c r="I3" s="30">
        <v>0</v>
      </c>
      <c r="J3" s="31"/>
      <c r="K3" s="30">
        <v>0</v>
      </c>
      <c r="L3" s="31"/>
      <c r="M3" s="30">
        <v>0</v>
      </c>
      <c r="N3" s="31"/>
      <c r="O3" s="30">
        <v>0</v>
      </c>
      <c r="P3" s="31"/>
      <c r="Q3" s="32">
        <f>SUM(C3:P3)</f>
        <v>0</v>
      </c>
      <c r="S3" s="33" t="s">
        <v>25</v>
      </c>
    </row>
    <row r="4" spans="1:19" x14ac:dyDescent="0.3">
      <c r="A4" t="s">
        <v>26</v>
      </c>
      <c r="C4" s="30">
        <v>0</v>
      </c>
      <c r="D4" s="31"/>
      <c r="E4" s="30">
        <v>0</v>
      </c>
      <c r="F4" s="31"/>
      <c r="G4" s="30">
        <v>0</v>
      </c>
      <c r="H4" s="31"/>
      <c r="I4" s="30">
        <v>0</v>
      </c>
      <c r="J4" s="31"/>
      <c r="K4" s="30">
        <v>0</v>
      </c>
      <c r="L4" s="31"/>
      <c r="M4" s="30">
        <v>0</v>
      </c>
      <c r="N4" s="31"/>
      <c r="O4" s="30">
        <v>0</v>
      </c>
      <c r="P4" s="31"/>
      <c r="Q4" s="32">
        <f t="shared" ref="Q4:Q19" si="0">SUM(C4:P4)</f>
        <v>0</v>
      </c>
      <c r="S4" s="33" t="s">
        <v>27</v>
      </c>
    </row>
    <row r="5" spans="1:19" x14ac:dyDescent="0.3">
      <c r="A5" t="s">
        <v>28</v>
      </c>
      <c r="C5" s="30">
        <v>0</v>
      </c>
      <c r="D5" s="31"/>
      <c r="E5" s="30">
        <v>0</v>
      </c>
      <c r="F5" s="31"/>
      <c r="G5" s="30">
        <v>0</v>
      </c>
      <c r="H5" s="31"/>
      <c r="I5" s="30">
        <v>0</v>
      </c>
      <c r="J5" s="31"/>
      <c r="K5" s="30">
        <v>0</v>
      </c>
      <c r="L5" s="31"/>
      <c r="M5" s="30">
        <v>0</v>
      </c>
      <c r="N5" s="31"/>
      <c r="O5" s="30">
        <v>0</v>
      </c>
      <c r="P5" s="31"/>
      <c r="Q5" s="32">
        <f t="shared" si="0"/>
        <v>0</v>
      </c>
      <c r="S5" s="33" t="s">
        <v>25</v>
      </c>
    </row>
    <row r="6" spans="1:19" x14ac:dyDescent="0.3">
      <c r="A6" t="s">
        <v>41</v>
      </c>
      <c r="C6" s="30">
        <v>0</v>
      </c>
      <c r="D6" s="31"/>
      <c r="E6" s="30">
        <v>0</v>
      </c>
      <c r="F6" s="31"/>
      <c r="G6" s="30">
        <v>0</v>
      </c>
      <c r="H6" s="31"/>
      <c r="I6" s="30">
        <v>0</v>
      </c>
      <c r="J6" s="31"/>
      <c r="K6" s="30">
        <v>0</v>
      </c>
      <c r="L6" s="31"/>
      <c r="M6" s="30">
        <v>0</v>
      </c>
      <c r="N6" s="31"/>
      <c r="O6" s="30">
        <v>0</v>
      </c>
      <c r="P6" s="31"/>
      <c r="Q6" s="32">
        <f t="shared" si="0"/>
        <v>0</v>
      </c>
      <c r="S6" s="33" t="s">
        <v>25</v>
      </c>
    </row>
    <row r="7" spans="1:19" x14ac:dyDescent="0.3">
      <c r="A7" t="s">
        <v>29</v>
      </c>
      <c r="C7" s="30">
        <v>0</v>
      </c>
      <c r="D7" s="31"/>
      <c r="E7" s="30">
        <v>0</v>
      </c>
      <c r="F7" s="31"/>
      <c r="G7" s="30">
        <v>0</v>
      </c>
      <c r="H7" s="31"/>
      <c r="I7" s="30">
        <v>0</v>
      </c>
      <c r="J7" s="31"/>
      <c r="K7" s="30">
        <v>0</v>
      </c>
      <c r="L7" s="31"/>
      <c r="M7" s="30">
        <v>0</v>
      </c>
      <c r="N7" s="31"/>
      <c r="O7" s="30">
        <v>0</v>
      </c>
      <c r="P7" s="31"/>
      <c r="Q7" s="32">
        <f t="shared" si="0"/>
        <v>0</v>
      </c>
      <c r="S7" s="33" t="s">
        <v>25</v>
      </c>
    </row>
    <row r="8" spans="1:19" x14ac:dyDescent="0.3">
      <c r="A8" t="s">
        <v>42</v>
      </c>
      <c r="C8" s="34">
        <v>0</v>
      </c>
      <c r="D8" s="31"/>
      <c r="E8" s="34">
        <v>0</v>
      </c>
      <c r="F8" s="31"/>
      <c r="G8" s="34">
        <v>0</v>
      </c>
      <c r="H8" s="31"/>
      <c r="I8" s="34">
        <v>0</v>
      </c>
      <c r="J8" s="31"/>
      <c r="K8" s="34">
        <v>0</v>
      </c>
      <c r="L8" s="31"/>
      <c r="M8" s="34">
        <v>0</v>
      </c>
      <c r="N8" s="31"/>
      <c r="O8" s="34">
        <v>0</v>
      </c>
      <c r="P8" s="31"/>
      <c r="Q8" s="35">
        <f t="shared" si="0"/>
        <v>0</v>
      </c>
      <c r="S8" s="33" t="s">
        <v>25</v>
      </c>
    </row>
    <row r="9" spans="1:19" s="38" customFormat="1" x14ac:dyDescent="0.3">
      <c r="A9" s="36" t="s">
        <v>30</v>
      </c>
      <c r="B9" s="37"/>
      <c r="C9" s="32">
        <f>SUM(C3:C8)</f>
        <v>0</v>
      </c>
      <c r="D9" s="37"/>
      <c r="E9" s="32">
        <f>SUM(E3:E8)</f>
        <v>0</v>
      </c>
      <c r="F9" s="37"/>
      <c r="G9" s="32">
        <f>SUM(G3:G8)</f>
        <v>0</v>
      </c>
      <c r="H9" s="37"/>
      <c r="I9" s="32">
        <f>SUM(I3:I8)</f>
        <v>0</v>
      </c>
      <c r="J9" s="37"/>
      <c r="K9" s="32">
        <f>SUM(K3:K8)</f>
        <v>0</v>
      </c>
      <c r="L9" s="37"/>
      <c r="M9" s="32">
        <f>SUM(M3:M8)</f>
        <v>0</v>
      </c>
      <c r="N9" s="37"/>
      <c r="O9" s="32">
        <f>SUM(O3:O8)</f>
        <v>0</v>
      </c>
      <c r="Q9" s="32">
        <f t="shared" si="0"/>
        <v>0</v>
      </c>
      <c r="S9" s="39"/>
    </row>
    <row r="10" spans="1:19" s="38" customFormat="1" x14ac:dyDescent="0.3">
      <c r="A10" s="38" t="s">
        <v>31</v>
      </c>
      <c r="C10" s="40">
        <v>0</v>
      </c>
      <c r="D10" s="41"/>
      <c r="E10" s="40">
        <v>0</v>
      </c>
      <c r="F10" s="41"/>
      <c r="G10" s="40">
        <v>0</v>
      </c>
      <c r="H10" s="41"/>
      <c r="I10" s="40">
        <v>0</v>
      </c>
      <c r="J10" s="41"/>
      <c r="K10" s="40">
        <v>0</v>
      </c>
      <c r="L10" s="41"/>
      <c r="M10" s="40">
        <v>0</v>
      </c>
      <c r="N10" s="41"/>
      <c r="O10" s="40">
        <v>0</v>
      </c>
      <c r="Q10" s="32">
        <f t="shared" si="0"/>
        <v>0</v>
      </c>
      <c r="S10" s="39" t="s">
        <v>49</v>
      </c>
    </row>
    <row r="11" spans="1:19" s="38" customFormat="1" x14ac:dyDescent="0.3">
      <c r="A11" s="36" t="s">
        <v>30</v>
      </c>
      <c r="B11" s="37"/>
      <c r="C11" s="42">
        <f>SUM(C9:C10)</f>
        <v>0</v>
      </c>
      <c r="D11" s="37"/>
      <c r="E11" s="42">
        <f>SUM(E9:E10)</f>
        <v>0</v>
      </c>
      <c r="F11" s="37"/>
      <c r="G11" s="42">
        <f>SUM(G9:G10)</f>
        <v>0</v>
      </c>
      <c r="H11" s="37"/>
      <c r="I11" s="42">
        <f>SUM(I9:I10)</f>
        <v>0</v>
      </c>
      <c r="J11" s="37"/>
      <c r="K11" s="42">
        <f>SUM(K9:K10)</f>
        <v>0</v>
      </c>
      <c r="L11" s="37"/>
      <c r="M11" s="42">
        <f>SUM(M9:M10)</f>
        <v>0</v>
      </c>
      <c r="N11" s="37"/>
      <c r="O11" s="42">
        <f>SUM(O9:O10)</f>
        <v>0</v>
      </c>
      <c r="Q11" s="42">
        <f t="shared" si="0"/>
        <v>0</v>
      </c>
      <c r="S11" s="39"/>
    </row>
    <row r="12" spans="1:19" s="38" customFormat="1" x14ac:dyDescent="0.3">
      <c r="C12" s="43"/>
      <c r="E12" s="43"/>
      <c r="G12" s="43"/>
      <c r="I12" s="43"/>
      <c r="K12" s="43"/>
      <c r="M12" s="43"/>
      <c r="O12" s="43"/>
      <c r="Q12" s="32"/>
      <c r="S12" s="39"/>
    </row>
    <row r="13" spans="1:19" s="38" customFormat="1" x14ac:dyDescent="0.3">
      <c r="C13" s="43"/>
      <c r="E13" s="43"/>
      <c r="G13" s="43"/>
      <c r="I13" s="43"/>
      <c r="K13" s="43"/>
      <c r="M13" s="43"/>
      <c r="O13" s="43"/>
      <c r="Q13" s="32"/>
      <c r="S13" s="39"/>
    </row>
    <row r="14" spans="1:19" s="67" customFormat="1" x14ac:dyDescent="0.3">
      <c r="A14" s="67" t="s">
        <v>56</v>
      </c>
      <c r="C14" s="68">
        <f>C3+C10</f>
        <v>0</v>
      </c>
      <c r="E14" s="68">
        <f t="shared" ref="E14" si="1">E3+E10</f>
        <v>0</v>
      </c>
      <c r="G14" s="68">
        <f t="shared" ref="G14" si="2">G3+G10</f>
        <v>0</v>
      </c>
      <c r="I14" s="68">
        <f t="shared" ref="I14" si="3">I3+I10</f>
        <v>0</v>
      </c>
      <c r="K14" s="68">
        <f t="shared" ref="K14" si="4">K3+K10</f>
        <v>0</v>
      </c>
      <c r="M14" s="68">
        <f t="shared" ref="M14" si="5">M3+M10</f>
        <v>0</v>
      </c>
      <c r="O14" s="68">
        <f t="shared" ref="O14" si="6">O3+O10</f>
        <v>0</v>
      </c>
      <c r="Q14" s="63">
        <f t="shared" si="0"/>
        <v>0</v>
      </c>
      <c r="S14" s="69" t="s">
        <v>57</v>
      </c>
    </row>
    <row r="15" spans="1:19" s="44" customFormat="1" x14ac:dyDescent="0.3">
      <c r="A15" s="44" t="s">
        <v>58</v>
      </c>
      <c r="C15" s="102">
        <v>0</v>
      </c>
      <c r="D15" s="103"/>
      <c r="E15" s="102">
        <v>0</v>
      </c>
      <c r="F15" s="103"/>
      <c r="G15" s="102">
        <v>0</v>
      </c>
      <c r="H15" s="103"/>
      <c r="I15" s="102">
        <v>0</v>
      </c>
      <c r="J15" s="103"/>
      <c r="K15" s="102">
        <v>0</v>
      </c>
      <c r="L15" s="103"/>
      <c r="M15" s="102">
        <v>0</v>
      </c>
      <c r="N15" s="103"/>
      <c r="O15" s="102">
        <v>0</v>
      </c>
      <c r="Q15" s="63">
        <f t="shared" si="0"/>
        <v>0</v>
      </c>
      <c r="S15" s="66" t="s">
        <v>44</v>
      </c>
    </row>
    <row r="16" spans="1:19" s="38" customFormat="1" x14ac:dyDescent="0.3">
      <c r="A16" s="37" t="s">
        <v>32</v>
      </c>
      <c r="B16" s="37"/>
      <c r="C16" s="32">
        <f>-C10</f>
        <v>0</v>
      </c>
      <c r="D16" s="37"/>
      <c r="E16" s="32">
        <f t="shared" ref="E16" si="7">-E10</f>
        <v>0</v>
      </c>
      <c r="F16" s="37"/>
      <c r="G16" s="32">
        <f t="shared" ref="G16" si="8">-G10</f>
        <v>0</v>
      </c>
      <c r="H16" s="37"/>
      <c r="I16" s="32">
        <f t="shared" ref="I16" si="9">-I10</f>
        <v>0</v>
      </c>
      <c r="J16" s="37"/>
      <c r="K16" s="32">
        <f t="shared" ref="K16" si="10">-K10</f>
        <v>0</v>
      </c>
      <c r="L16" s="37"/>
      <c r="M16" s="32">
        <f t="shared" ref="M16" si="11">-M10</f>
        <v>0</v>
      </c>
      <c r="N16" s="37"/>
      <c r="O16" s="32">
        <f t="shared" ref="O16" si="12">-O10</f>
        <v>0</v>
      </c>
      <c r="Q16" s="63">
        <f t="shared" si="0"/>
        <v>0</v>
      </c>
      <c r="S16" s="39" t="s">
        <v>45</v>
      </c>
    </row>
    <row r="17" spans="1:19" s="38" customFormat="1" x14ac:dyDescent="0.3">
      <c r="A17" s="37" t="s">
        <v>59</v>
      </c>
      <c r="B17" s="37"/>
      <c r="C17" s="32">
        <f>IF(C16&gt;C3,C16-C3+C15,C16-C3+C15)</f>
        <v>0</v>
      </c>
      <c r="D17" s="37"/>
      <c r="E17" s="32">
        <f t="shared" ref="E17" si="13">IF(E16&gt;E3,E16-E3+E15,E16-E3+E15)</f>
        <v>0</v>
      </c>
      <c r="F17" s="37"/>
      <c r="G17" s="32">
        <f t="shared" ref="G17" si="14">IF(G16&gt;G3,G16-G3+G15,G16-G3+G15)</f>
        <v>0</v>
      </c>
      <c r="H17" s="37"/>
      <c r="I17" s="32">
        <f t="shared" ref="I17" si="15">IF(I16&gt;I3,I16-I3+I15,I16-I3+I15)</f>
        <v>0</v>
      </c>
      <c r="J17" s="37"/>
      <c r="K17" s="32">
        <f t="shared" ref="K17" si="16">IF(K16&gt;K3,K16-K3+K15,K16-K3+K15)</f>
        <v>0</v>
      </c>
      <c r="L17" s="37"/>
      <c r="M17" s="32">
        <f t="shared" ref="M17" si="17">IF(M16&gt;M3,M16-M3+M15,M16-M3+M15)</f>
        <v>0</v>
      </c>
      <c r="N17" s="37"/>
      <c r="O17" s="32">
        <f t="shared" ref="O17" si="18">IF(O16&gt;O3,O16-O3+O15,O16-O3+O15)</f>
        <v>0</v>
      </c>
      <c r="P17" s="37"/>
      <c r="Q17" s="63">
        <f t="shared" si="0"/>
        <v>0</v>
      </c>
      <c r="S17" s="39" t="s">
        <v>48</v>
      </c>
    </row>
    <row r="18" spans="1:19" s="38" customFormat="1" ht="12.75" customHeight="1" x14ac:dyDescent="0.3">
      <c r="A18" s="38" t="s">
        <v>60</v>
      </c>
      <c r="C18" s="40">
        <v>0</v>
      </c>
      <c r="D18" s="41"/>
      <c r="E18" s="40">
        <v>0</v>
      </c>
      <c r="F18" s="41"/>
      <c r="G18" s="40">
        <v>0</v>
      </c>
      <c r="H18" s="41"/>
      <c r="I18" s="40">
        <v>0</v>
      </c>
      <c r="J18" s="41"/>
      <c r="K18" s="40">
        <v>0</v>
      </c>
      <c r="L18" s="41"/>
      <c r="M18" s="40">
        <v>0</v>
      </c>
      <c r="N18" s="41"/>
      <c r="O18" s="40">
        <v>0</v>
      </c>
      <c r="Q18" s="63">
        <f t="shared" si="0"/>
        <v>0</v>
      </c>
      <c r="S18" s="39" t="s">
        <v>47</v>
      </c>
    </row>
    <row r="19" spans="1:19" s="38" customFormat="1" ht="14.9" thickBot="1" x14ac:dyDescent="0.35">
      <c r="A19" s="38" t="s">
        <v>51</v>
      </c>
      <c r="C19" s="40">
        <v>0</v>
      </c>
      <c r="D19" s="41"/>
      <c r="E19" s="40">
        <v>0</v>
      </c>
      <c r="F19" s="41"/>
      <c r="G19" s="40">
        <v>0</v>
      </c>
      <c r="H19" s="41"/>
      <c r="I19" s="40">
        <v>0</v>
      </c>
      <c r="J19" s="41"/>
      <c r="K19" s="40">
        <v>0</v>
      </c>
      <c r="L19" s="41"/>
      <c r="M19" s="40">
        <v>0</v>
      </c>
      <c r="N19" s="41"/>
      <c r="O19" s="40">
        <v>0</v>
      </c>
      <c r="Q19" s="63">
        <f t="shared" si="0"/>
        <v>0</v>
      </c>
      <c r="S19" s="39" t="s">
        <v>46</v>
      </c>
    </row>
    <row r="20" spans="1:19" s="62" customFormat="1" x14ac:dyDescent="0.3">
      <c r="A20" s="62" t="s">
        <v>52</v>
      </c>
      <c r="C20" s="101">
        <f>SUM(C19)</f>
        <v>0</v>
      </c>
      <c r="E20" s="101">
        <f>SUM(C19+E19-C21)</f>
        <v>0</v>
      </c>
      <c r="G20" s="101">
        <f>SUM(E20+G19-G21)</f>
        <v>0</v>
      </c>
      <c r="I20" s="101">
        <f>SUM(G20+I19-I21)</f>
        <v>0</v>
      </c>
      <c r="K20" s="101">
        <f>SUM(I20+K19-K21)</f>
        <v>0</v>
      </c>
      <c r="M20" s="101">
        <f>SUM(K20+M19-M21)</f>
        <v>0</v>
      </c>
      <c r="O20" s="101">
        <f>SUM(M20+O19-O21)</f>
        <v>0</v>
      </c>
      <c r="Q20" s="63"/>
      <c r="S20" s="69" t="s">
        <v>54</v>
      </c>
    </row>
    <row r="21" spans="1:19" s="38" customFormat="1" x14ac:dyDescent="0.3">
      <c r="A21" s="38" t="s">
        <v>53</v>
      </c>
      <c r="C21" s="40">
        <v>0</v>
      </c>
      <c r="D21" s="41"/>
      <c r="E21" s="40">
        <v>0</v>
      </c>
      <c r="F21" s="41"/>
      <c r="G21" s="40">
        <v>0</v>
      </c>
      <c r="H21" s="41"/>
      <c r="I21" s="40">
        <v>0</v>
      </c>
      <c r="J21" s="41"/>
      <c r="K21" s="40">
        <v>0</v>
      </c>
      <c r="L21" s="41"/>
      <c r="M21" s="40">
        <v>0</v>
      </c>
      <c r="N21" s="41"/>
      <c r="O21" s="40">
        <v>0</v>
      </c>
      <c r="Q21" s="43"/>
      <c r="S21" s="39" t="s">
        <v>55</v>
      </c>
    </row>
    <row r="22" spans="1:19" s="38" customFormat="1" x14ac:dyDescent="0.3">
      <c r="C22" s="43"/>
      <c r="E22" s="43"/>
      <c r="G22" s="43"/>
      <c r="I22" s="43"/>
      <c r="K22" s="43"/>
      <c r="M22" s="43"/>
      <c r="O22" s="43"/>
      <c r="Q22" s="32"/>
      <c r="S22" s="39"/>
    </row>
    <row r="23" spans="1:19" s="38" customFormat="1" x14ac:dyDescent="0.3">
      <c r="A23" s="45" t="s">
        <v>43</v>
      </c>
      <c r="B23" s="45"/>
      <c r="C23" s="40">
        <f>3870-C17+C18-C19-1100</f>
        <v>2770</v>
      </c>
      <c r="D23" s="45"/>
      <c r="E23" s="46">
        <f>C23-E17+E18-E19</f>
        <v>2770</v>
      </c>
      <c r="F23" s="45"/>
      <c r="G23" s="46">
        <f>E23-G17+G18-G19</f>
        <v>2770</v>
      </c>
      <c r="H23" s="45"/>
      <c r="I23" s="46">
        <f>G23-I17+I18-I19</f>
        <v>2770</v>
      </c>
      <c r="J23" s="45"/>
      <c r="K23" s="46">
        <f>I23-K17+K18-K19</f>
        <v>2770</v>
      </c>
      <c r="L23" s="45"/>
      <c r="M23" s="46">
        <f>K23-M17+M18-M19</f>
        <v>2770</v>
      </c>
      <c r="N23" s="45"/>
      <c r="O23" s="46">
        <f>M23-O17+O18-O19</f>
        <v>2770</v>
      </c>
      <c r="P23" s="47"/>
      <c r="Q23" s="46" t="s">
        <v>39</v>
      </c>
      <c r="S23" s="39" t="s">
        <v>33</v>
      </c>
    </row>
    <row r="24" spans="1:19" s="38" customFormat="1" x14ac:dyDescent="0.3">
      <c r="C24" s="43"/>
      <c r="E24" s="43"/>
      <c r="G24" s="43"/>
      <c r="I24" s="43"/>
      <c r="K24" s="43"/>
      <c r="M24" s="43"/>
      <c r="O24" s="43"/>
      <c r="S24" s="39"/>
    </row>
    <row r="25" spans="1:19" s="50" customFormat="1" ht="13.15" x14ac:dyDescent="0.25">
      <c r="A25" s="108" t="s">
        <v>40</v>
      </c>
      <c r="B25" s="108"/>
      <c r="C25" s="108"/>
      <c r="D25" s="108"/>
      <c r="E25" s="108"/>
      <c r="F25" s="108"/>
      <c r="G25" s="108"/>
      <c r="H25" s="108"/>
      <c r="I25" s="108"/>
      <c r="K25" s="51"/>
      <c r="M25" s="51"/>
      <c r="O25" s="49">
        <f>3870-O23</f>
        <v>1100</v>
      </c>
      <c r="P25" s="52" t="s">
        <v>34</v>
      </c>
      <c r="Q25" s="48"/>
      <c r="S25" s="39"/>
    </row>
    <row r="26" spans="1:19" ht="14.9" thickBot="1" x14ac:dyDescent="0.35">
      <c r="A26" s="53"/>
      <c r="B26" s="53"/>
      <c r="C26" s="54"/>
      <c r="D26" s="53"/>
      <c r="E26" s="54"/>
      <c r="F26" s="53"/>
      <c r="G26" s="54"/>
      <c r="H26" s="53"/>
      <c r="I26" s="54"/>
      <c r="J26" s="53"/>
      <c r="K26" s="54"/>
      <c r="L26" s="53"/>
      <c r="M26" s="54"/>
      <c r="N26" s="53"/>
      <c r="O26" s="54"/>
    </row>
    <row r="28" spans="1:19" s="20" customFormat="1" ht="13.15" x14ac:dyDescent="0.25">
      <c r="C28" s="21" t="s">
        <v>15</v>
      </c>
      <c r="D28" s="22"/>
      <c r="E28" s="21" t="s">
        <v>16</v>
      </c>
      <c r="F28" s="22"/>
      <c r="G28" s="21" t="s">
        <v>17</v>
      </c>
      <c r="H28" s="22"/>
      <c r="I28" s="21" t="s">
        <v>18</v>
      </c>
      <c r="J28" s="22"/>
      <c r="K28" s="21" t="s">
        <v>19</v>
      </c>
      <c r="L28" s="22"/>
      <c r="M28" s="21" t="s">
        <v>20</v>
      </c>
      <c r="N28" s="22"/>
      <c r="O28" s="21" t="s">
        <v>21</v>
      </c>
      <c r="Q28" s="22"/>
      <c r="S28" s="23"/>
    </row>
    <row r="29" spans="1:19" s="25" customFormat="1" ht="13.15" x14ac:dyDescent="0.25">
      <c r="A29" s="24" t="s">
        <v>35</v>
      </c>
      <c r="B29" s="28"/>
      <c r="C29" s="27">
        <f>O2+1</f>
        <v>42711</v>
      </c>
      <c r="D29" s="28"/>
      <c r="E29" s="27">
        <f>C29+1</f>
        <v>42712</v>
      </c>
      <c r="F29" s="28"/>
      <c r="G29" s="27">
        <f>E29+1</f>
        <v>42713</v>
      </c>
      <c r="H29" s="28"/>
      <c r="I29" s="27">
        <f>G29+1</f>
        <v>42714</v>
      </c>
      <c r="J29" s="28"/>
      <c r="K29" s="27">
        <f>I29+1</f>
        <v>42715</v>
      </c>
      <c r="L29" s="28"/>
      <c r="M29" s="27">
        <f>K29+1</f>
        <v>42716</v>
      </c>
      <c r="N29" s="28"/>
      <c r="O29" s="27">
        <f>M29+1</f>
        <v>42717</v>
      </c>
      <c r="Q29" s="27" t="s">
        <v>23</v>
      </c>
      <c r="S29" s="29"/>
    </row>
    <row r="30" spans="1:19" x14ac:dyDescent="0.3">
      <c r="A30" t="s">
        <v>24</v>
      </c>
      <c r="C30" s="30">
        <v>0</v>
      </c>
      <c r="D30" s="31"/>
      <c r="E30" s="30">
        <v>0</v>
      </c>
      <c r="F30" s="31"/>
      <c r="G30" s="30">
        <v>0</v>
      </c>
      <c r="H30" s="31"/>
      <c r="I30" s="30">
        <v>0</v>
      </c>
      <c r="J30" s="31"/>
      <c r="K30" s="30">
        <v>0</v>
      </c>
      <c r="L30" s="31"/>
      <c r="M30" s="30">
        <v>0</v>
      </c>
      <c r="N30" s="31"/>
      <c r="O30" s="30">
        <v>0</v>
      </c>
      <c r="Q30" s="32">
        <f>SUM(C30:P30)</f>
        <v>0</v>
      </c>
      <c r="S30" s="33" t="s">
        <v>25</v>
      </c>
    </row>
    <row r="31" spans="1:19" x14ac:dyDescent="0.3">
      <c r="A31" t="s">
        <v>26</v>
      </c>
      <c r="C31" s="30">
        <v>0</v>
      </c>
      <c r="D31" s="31"/>
      <c r="E31" s="30">
        <v>0</v>
      </c>
      <c r="F31" s="31"/>
      <c r="G31" s="30">
        <v>0</v>
      </c>
      <c r="H31" s="31"/>
      <c r="I31" s="30">
        <v>0</v>
      </c>
      <c r="J31" s="31"/>
      <c r="K31" s="30">
        <v>0</v>
      </c>
      <c r="L31" s="31"/>
      <c r="M31" s="30">
        <v>0</v>
      </c>
      <c r="N31" s="31"/>
      <c r="O31" s="30">
        <v>0</v>
      </c>
      <c r="Q31" s="32">
        <f t="shared" ref="Q31:Q38" si="19">SUM(C31:P31)</f>
        <v>0</v>
      </c>
      <c r="S31" s="33" t="s">
        <v>27</v>
      </c>
    </row>
    <row r="32" spans="1:19" x14ac:dyDescent="0.3">
      <c r="A32" t="s">
        <v>28</v>
      </c>
      <c r="C32" s="30">
        <v>0</v>
      </c>
      <c r="D32" s="31"/>
      <c r="E32" s="30">
        <v>0</v>
      </c>
      <c r="F32" s="31"/>
      <c r="G32" s="30">
        <v>0</v>
      </c>
      <c r="H32" s="31"/>
      <c r="I32" s="30">
        <v>0</v>
      </c>
      <c r="J32" s="31"/>
      <c r="K32" s="30">
        <v>0</v>
      </c>
      <c r="L32" s="31"/>
      <c r="M32" s="30">
        <v>0</v>
      </c>
      <c r="N32" s="31"/>
      <c r="O32" s="30">
        <v>0</v>
      </c>
      <c r="Q32" s="32">
        <f t="shared" si="19"/>
        <v>0</v>
      </c>
      <c r="S32" s="33" t="s">
        <v>25</v>
      </c>
    </row>
    <row r="33" spans="1:19" x14ac:dyDescent="0.3">
      <c r="A33" t="s">
        <v>41</v>
      </c>
      <c r="C33" s="30">
        <v>0</v>
      </c>
      <c r="D33" s="31"/>
      <c r="E33" s="30">
        <v>0</v>
      </c>
      <c r="F33" s="31"/>
      <c r="G33" s="30">
        <v>0</v>
      </c>
      <c r="H33" s="31"/>
      <c r="I33" s="30">
        <v>0</v>
      </c>
      <c r="J33" s="31"/>
      <c r="K33" s="30">
        <v>0</v>
      </c>
      <c r="L33" s="31"/>
      <c r="M33" s="30">
        <v>0</v>
      </c>
      <c r="N33" s="31"/>
      <c r="O33" s="30">
        <v>0</v>
      </c>
      <c r="Q33" s="32">
        <f t="shared" si="19"/>
        <v>0</v>
      </c>
      <c r="S33" s="33" t="s">
        <v>25</v>
      </c>
    </row>
    <row r="34" spans="1:19" x14ac:dyDescent="0.3">
      <c r="A34" t="s">
        <v>29</v>
      </c>
      <c r="C34" s="30">
        <v>0</v>
      </c>
      <c r="D34" s="31"/>
      <c r="E34" s="30">
        <v>0</v>
      </c>
      <c r="F34" s="31"/>
      <c r="G34" s="30">
        <v>0</v>
      </c>
      <c r="H34" s="31"/>
      <c r="I34" s="30">
        <v>0</v>
      </c>
      <c r="J34" s="31"/>
      <c r="K34" s="30">
        <v>0</v>
      </c>
      <c r="L34" s="31"/>
      <c r="M34" s="30">
        <v>0</v>
      </c>
      <c r="N34" s="31"/>
      <c r="O34" s="30">
        <v>0</v>
      </c>
      <c r="Q34" s="32">
        <f t="shared" si="19"/>
        <v>0</v>
      </c>
      <c r="S34" s="33" t="s">
        <v>25</v>
      </c>
    </row>
    <row r="35" spans="1:19" x14ac:dyDescent="0.3">
      <c r="A35" t="s">
        <v>42</v>
      </c>
      <c r="C35" s="34">
        <v>0</v>
      </c>
      <c r="D35" s="31"/>
      <c r="E35" s="34">
        <v>0</v>
      </c>
      <c r="F35" s="31"/>
      <c r="G35" s="34">
        <v>0</v>
      </c>
      <c r="H35" s="31"/>
      <c r="I35" s="34">
        <v>0</v>
      </c>
      <c r="J35" s="31"/>
      <c r="K35" s="34">
        <v>0</v>
      </c>
      <c r="L35" s="31"/>
      <c r="M35" s="34">
        <v>0</v>
      </c>
      <c r="N35" s="31"/>
      <c r="O35" s="34">
        <v>0</v>
      </c>
      <c r="Q35" s="35">
        <f t="shared" si="19"/>
        <v>0</v>
      </c>
      <c r="S35" s="33" t="s">
        <v>25</v>
      </c>
    </row>
    <row r="36" spans="1:19" s="38" customFormat="1" x14ac:dyDescent="0.3">
      <c r="A36" s="36" t="s">
        <v>30</v>
      </c>
      <c r="B36" s="37"/>
      <c r="C36" s="32">
        <f>SUM(C30:C35)</f>
        <v>0</v>
      </c>
      <c r="D36" s="37"/>
      <c r="E36" s="32">
        <f>SUM(E30:E35)</f>
        <v>0</v>
      </c>
      <c r="F36" s="37"/>
      <c r="G36" s="32">
        <f>SUM(G30:G35)</f>
        <v>0</v>
      </c>
      <c r="H36" s="37"/>
      <c r="I36" s="32">
        <f>SUM(I30:I35)</f>
        <v>0</v>
      </c>
      <c r="J36" s="37"/>
      <c r="K36" s="32">
        <f>SUM(K30:K35)</f>
        <v>0</v>
      </c>
      <c r="L36" s="37"/>
      <c r="M36" s="32">
        <f>SUM(M30:M35)</f>
        <v>0</v>
      </c>
      <c r="N36" s="37"/>
      <c r="O36" s="32">
        <f>SUM(O30:O35)</f>
        <v>0</v>
      </c>
      <c r="Q36" s="32">
        <f t="shared" si="19"/>
        <v>0</v>
      </c>
      <c r="S36" s="39"/>
    </row>
    <row r="37" spans="1:19" s="38" customFormat="1" x14ac:dyDescent="0.3">
      <c r="A37" s="38" t="s">
        <v>31</v>
      </c>
      <c r="C37" s="40">
        <v>0</v>
      </c>
      <c r="D37" s="41"/>
      <c r="E37" s="30">
        <v>0</v>
      </c>
      <c r="F37" s="41"/>
      <c r="G37" s="30">
        <v>0</v>
      </c>
      <c r="H37" s="41"/>
      <c r="I37" s="30">
        <v>0</v>
      </c>
      <c r="J37" s="41"/>
      <c r="K37" s="30">
        <v>0</v>
      </c>
      <c r="L37" s="41"/>
      <c r="M37" s="30">
        <v>0</v>
      </c>
      <c r="N37" s="41"/>
      <c r="O37" s="30">
        <v>0</v>
      </c>
      <c r="P37" s="41"/>
      <c r="Q37" s="32">
        <f t="shared" si="19"/>
        <v>0</v>
      </c>
      <c r="S37" s="39" t="s">
        <v>49</v>
      </c>
    </row>
    <row r="38" spans="1:19" s="38" customFormat="1" x14ac:dyDescent="0.3">
      <c r="A38" s="36" t="s">
        <v>30</v>
      </c>
      <c r="B38" s="37"/>
      <c r="C38" s="42">
        <f>SUM(C36:C37)</f>
        <v>0</v>
      </c>
      <c r="D38" s="37"/>
      <c r="E38" s="42">
        <f>SUM(E36:E37)</f>
        <v>0</v>
      </c>
      <c r="F38" s="37"/>
      <c r="G38" s="42">
        <f>SUM(G36:G37)</f>
        <v>0</v>
      </c>
      <c r="H38" s="37"/>
      <c r="I38" s="42">
        <f>SUM(I36:I37)</f>
        <v>0</v>
      </c>
      <c r="J38" s="37"/>
      <c r="K38" s="42">
        <f>SUM(K36:K37)</f>
        <v>0</v>
      </c>
      <c r="L38" s="37"/>
      <c r="M38" s="42">
        <f>SUM(M36:M37)</f>
        <v>0</v>
      </c>
      <c r="N38" s="37"/>
      <c r="O38" s="42">
        <f>SUM(O36:O37)</f>
        <v>0</v>
      </c>
      <c r="Q38" s="42">
        <f t="shared" si="19"/>
        <v>0</v>
      </c>
      <c r="S38" s="39"/>
    </row>
    <row r="39" spans="1:19" s="38" customFormat="1" x14ac:dyDescent="0.3">
      <c r="C39" s="43"/>
      <c r="E39" s="43"/>
      <c r="G39" s="43"/>
      <c r="I39" s="43"/>
      <c r="K39" s="43"/>
      <c r="M39" s="43"/>
      <c r="O39" s="43"/>
      <c r="Q39" s="32"/>
      <c r="S39" s="39"/>
    </row>
    <row r="40" spans="1:19" s="38" customFormat="1" x14ac:dyDescent="0.3">
      <c r="C40" s="43"/>
      <c r="E40" s="43"/>
      <c r="G40" s="43"/>
      <c r="I40" s="43"/>
      <c r="K40" s="43"/>
      <c r="M40" s="43"/>
      <c r="O40" s="43"/>
      <c r="Q40" s="32"/>
      <c r="S40" s="39"/>
    </row>
    <row r="41" spans="1:19" s="67" customFormat="1" x14ac:dyDescent="0.3">
      <c r="A41" s="67" t="s">
        <v>56</v>
      </c>
      <c r="C41" s="68">
        <f>C30+C37</f>
        <v>0</v>
      </c>
      <c r="E41" s="68">
        <f t="shared" ref="E41" si="20">E30+E37</f>
        <v>0</v>
      </c>
      <c r="G41" s="68">
        <f t="shared" ref="G41" si="21">G30+G37</f>
        <v>0</v>
      </c>
      <c r="I41" s="68">
        <f t="shared" ref="I41" si="22">I30+I37</f>
        <v>0</v>
      </c>
      <c r="K41" s="68">
        <f t="shared" ref="K41" si="23">K30+K37</f>
        <v>0</v>
      </c>
      <c r="M41" s="68">
        <f t="shared" ref="M41" si="24">M30+M37</f>
        <v>0</v>
      </c>
      <c r="O41" s="68">
        <f t="shared" ref="O41" si="25">O30+O37</f>
        <v>0</v>
      </c>
      <c r="Q41" s="63">
        <f t="shared" ref="Q41:Q46" si="26">SUM(C41:P41)</f>
        <v>0</v>
      </c>
      <c r="S41" s="69" t="s">
        <v>57</v>
      </c>
    </row>
    <row r="42" spans="1:19" s="44" customFormat="1" x14ac:dyDescent="0.3">
      <c r="A42" s="44" t="s">
        <v>58</v>
      </c>
      <c r="C42" s="102">
        <v>0</v>
      </c>
      <c r="D42" s="103"/>
      <c r="E42" s="70">
        <v>0</v>
      </c>
      <c r="F42" s="103"/>
      <c r="G42" s="70">
        <v>0</v>
      </c>
      <c r="H42" s="103"/>
      <c r="I42" s="70">
        <v>0</v>
      </c>
      <c r="J42" s="103"/>
      <c r="K42" s="70">
        <v>0</v>
      </c>
      <c r="L42" s="103"/>
      <c r="M42" s="70">
        <v>0</v>
      </c>
      <c r="N42" s="103"/>
      <c r="O42" s="70">
        <v>0</v>
      </c>
      <c r="Q42" s="63">
        <f t="shared" si="26"/>
        <v>0</v>
      </c>
      <c r="S42" s="66" t="s">
        <v>44</v>
      </c>
    </row>
    <row r="43" spans="1:19" s="38" customFormat="1" x14ac:dyDescent="0.3">
      <c r="A43" s="37" t="s">
        <v>32</v>
      </c>
      <c r="B43" s="37"/>
      <c r="C43" s="32">
        <f>-C37</f>
        <v>0</v>
      </c>
      <c r="D43" s="37"/>
      <c r="E43" s="32">
        <f t="shared" ref="E43" si="27">-E37</f>
        <v>0</v>
      </c>
      <c r="F43" s="37"/>
      <c r="G43" s="32">
        <f t="shared" ref="G43" si="28">-G37</f>
        <v>0</v>
      </c>
      <c r="H43" s="37"/>
      <c r="I43" s="32">
        <f t="shared" ref="I43" si="29">-I37</f>
        <v>0</v>
      </c>
      <c r="J43" s="37"/>
      <c r="K43" s="32">
        <f t="shared" ref="K43" si="30">-K37</f>
        <v>0</v>
      </c>
      <c r="L43" s="37"/>
      <c r="M43" s="32">
        <f t="shared" ref="M43" si="31">-M37</f>
        <v>0</v>
      </c>
      <c r="N43" s="37"/>
      <c r="O43" s="32">
        <f t="shared" ref="O43" si="32">-O37</f>
        <v>0</v>
      </c>
      <c r="Q43" s="63">
        <f t="shared" si="26"/>
        <v>0</v>
      </c>
      <c r="S43" s="39" t="s">
        <v>45</v>
      </c>
    </row>
    <row r="44" spans="1:19" s="38" customFormat="1" x14ac:dyDescent="0.3">
      <c r="A44" s="37" t="s">
        <v>59</v>
      </c>
      <c r="B44" s="37"/>
      <c r="C44" s="32">
        <f>IF(C43&gt;C30,C43-C30+C42,C43-C30+C42)</f>
        <v>0</v>
      </c>
      <c r="D44" s="37"/>
      <c r="E44" s="32">
        <f t="shared" ref="E44" si="33">IF(E43&gt;E30,E43-E30+E42,E43-E30+E42)</f>
        <v>0</v>
      </c>
      <c r="F44" s="37"/>
      <c r="G44" s="32">
        <f t="shared" ref="G44" si="34">IF(G43&gt;G30,G43-G30+G42,G43-G30+G42)</f>
        <v>0</v>
      </c>
      <c r="H44" s="37"/>
      <c r="I44" s="32">
        <f t="shared" ref="I44" si="35">IF(I43&gt;I30,I43-I30+I42,I43-I30+I42)</f>
        <v>0</v>
      </c>
      <c r="J44" s="37"/>
      <c r="K44" s="32">
        <f t="shared" ref="K44" si="36">IF(K43&gt;K30,K43-K30+K42,K43-K30+K42)</f>
        <v>0</v>
      </c>
      <c r="L44" s="37"/>
      <c r="M44" s="32">
        <f t="shared" ref="M44" si="37">IF(M43&gt;M30,M43-M30+M42,M43-M30+M42)</f>
        <v>0</v>
      </c>
      <c r="N44" s="37"/>
      <c r="O44" s="32">
        <f t="shared" ref="O44" si="38">IF(O43&gt;O30,O43-O30+O42,O43-O30+O42)</f>
        <v>0</v>
      </c>
      <c r="P44" s="37"/>
      <c r="Q44" s="63">
        <f t="shared" si="26"/>
        <v>0</v>
      </c>
      <c r="S44" s="39" t="s">
        <v>48</v>
      </c>
    </row>
    <row r="45" spans="1:19" s="38" customFormat="1" ht="12.75" customHeight="1" x14ac:dyDescent="0.3">
      <c r="A45" s="38" t="s">
        <v>60</v>
      </c>
      <c r="C45" s="40">
        <v>0</v>
      </c>
      <c r="D45" s="41"/>
      <c r="E45" s="40">
        <v>0</v>
      </c>
      <c r="F45" s="41"/>
      <c r="G45" s="40">
        <v>0</v>
      </c>
      <c r="H45" s="41"/>
      <c r="I45" s="40">
        <v>0</v>
      </c>
      <c r="J45" s="41"/>
      <c r="K45" s="40">
        <v>0</v>
      </c>
      <c r="L45" s="41"/>
      <c r="M45" s="40">
        <v>0</v>
      </c>
      <c r="N45" s="41"/>
      <c r="O45" s="40">
        <v>0</v>
      </c>
      <c r="Q45" s="63">
        <f t="shared" si="26"/>
        <v>0</v>
      </c>
      <c r="S45" s="39" t="s">
        <v>47</v>
      </c>
    </row>
    <row r="46" spans="1:19" s="38" customFormat="1" ht="14.9" thickBot="1" x14ac:dyDescent="0.35">
      <c r="A46" s="38" t="s">
        <v>51</v>
      </c>
      <c r="C46" s="40">
        <v>0</v>
      </c>
      <c r="D46" s="41"/>
      <c r="E46" s="40">
        <v>0</v>
      </c>
      <c r="F46" s="41"/>
      <c r="G46" s="40">
        <v>0</v>
      </c>
      <c r="H46" s="41"/>
      <c r="I46" s="40">
        <v>0</v>
      </c>
      <c r="J46" s="41"/>
      <c r="K46" s="40">
        <v>0</v>
      </c>
      <c r="L46" s="41"/>
      <c r="M46" s="40">
        <v>0</v>
      </c>
      <c r="N46" s="41"/>
      <c r="O46" s="40">
        <v>0</v>
      </c>
      <c r="Q46" s="63">
        <f t="shared" si="26"/>
        <v>0</v>
      </c>
      <c r="S46" s="39" t="s">
        <v>46</v>
      </c>
    </row>
    <row r="47" spans="1:19" s="62" customFormat="1" x14ac:dyDescent="0.3">
      <c r="A47" s="62" t="s">
        <v>52</v>
      </c>
      <c r="C47" s="101">
        <f>C46</f>
        <v>0</v>
      </c>
      <c r="E47" s="101">
        <f>SUM(C46+E46-C48)</f>
        <v>0</v>
      </c>
      <c r="G47" s="101">
        <f>SUM(E47+G46-G48)</f>
        <v>0</v>
      </c>
      <c r="I47" s="101">
        <f>SUM(G47+I46-I48)</f>
        <v>0</v>
      </c>
      <c r="K47" s="101">
        <f>SUM(I47+K46-K48)</f>
        <v>0</v>
      </c>
      <c r="M47" s="101">
        <f>SUM(K47+M46-M48)</f>
        <v>0</v>
      </c>
      <c r="O47" s="101">
        <f>SUM(M47+O46-O48)</f>
        <v>0</v>
      </c>
      <c r="Q47" s="63"/>
      <c r="S47" s="69" t="s">
        <v>54</v>
      </c>
    </row>
    <row r="48" spans="1:19" s="38" customFormat="1" x14ac:dyDescent="0.3">
      <c r="A48" s="38" t="s">
        <v>53</v>
      </c>
      <c r="C48" s="40">
        <v>0</v>
      </c>
      <c r="D48" s="41"/>
      <c r="E48" s="40">
        <v>0</v>
      </c>
      <c r="F48" s="41"/>
      <c r="G48" s="40">
        <v>0</v>
      </c>
      <c r="H48" s="41"/>
      <c r="I48" s="40">
        <v>0</v>
      </c>
      <c r="J48" s="41"/>
      <c r="K48" s="40">
        <v>0</v>
      </c>
      <c r="L48" s="41"/>
      <c r="M48" s="40">
        <v>0</v>
      </c>
      <c r="N48" s="41"/>
      <c r="O48" s="40">
        <v>0</v>
      </c>
      <c r="Q48" s="43"/>
      <c r="S48" s="39" t="s">
        <v>55</v>
      </c>
    </row>
    <row r="49" spans="1:19" s="38" customFormat="1" x14ac:dyDescent="0.3">
      <c r="C49" s="43"/>
      <c r="E49" s="43"/>
      <c r="G49" s="43"/>
      <c r="I49" s="43"/>
      <c r="K49" s="43"/>
      <c r="M49" s="43"/>
      <c r="O49" s="43"/>
      <c r="Q49" s="32"/>
      <c r="S49" s="39"/>
    </row>
    <row r="50" spans="1:19" s="38" customFormat="1" x14ac:dyDescent="0.3">
      <c r="A50" s="45" t="s">
        <v>43</v>
      </c>
      <c r="B50" s="45"/>
      <c r="C50" s="46">
        <f>O23-C44+C45-C46</f>
        <v>2770</v>
      </c>
      <c r="D50" s="45"/>
      <c r="E50" s="46">
        <f>C50-E44+E45-E46</f>
        <v>2770</v>
      </c>
      <c r="F50" s="45"/>
      <c r="G50" s="46">
        <f>E50-G44+G45-G46</f>
        <v>2770</v>
      </c>
      <c r="H50" s="45"/>
      <c r="I50" s="46">
        <f>G50-I44+I45-I46</f>
        <v>2770</v>
      </c>
      <c r="J50" s="45"/>
      <c r="K50" s="46">
        <f>I50-K44+K45-K46</f>
        <v>2770</v>
      </c>
      <c r="L50" s="45"/>
      <c r="M50" s="46">
        <f>K50-M44+M45-M46</f>
        <v>2770</v>
      </c>
      <c r="N50" s="45"/>
      <c r="O50" s="46">
        <f>M50-O44+O45-O46</f>
        <v>2770</v>
      </c>
      <c r="P50" s="47"/>
      <c r="Q50" s="46" t="s">
        <v>39</v>
      </c>
      <c r="S50" s="39" t="s">
        <v>33</v>
      </c>
    </row>
    <row r="51" spans="1:19" s="38" customFormat="1" x14ac:dyDescent="0.3">
      <c r="C51" s="43"/>
      <c r="E51" s="43"/>
      <c r="G51" s="43"/>
      <c r="I51" s="43"/>
      <c r="K51" s="43"/>
      <c r="M51" s="43"/>
      <c r="O51" s="43"/>
      <c r="S51" s="39"/>
    </row>
    <row r="52" spans="1:19" s="50" customFormat="1" ht="13.15" x14ac:dyDescent="0.25">
      <c r="A52" s="108" t="s">
        <v>40</v>
      </c>
      <c r="B52" s="108"/>
      <c r="C52" s="108"/>
      <c r="D52" s="108"/>
      <c r="E52" s="108"/>
      <c r="F52" s="108"/>
      <c r="G52" s="108"/>
      <c r="H52" s="108"/>
      <c r="I52" s="108"/>
      <c r="K52" s="51"/>
      <c r="M52" s="51"/>
      <c r="O52" s="49">
        <f>3870-O50</f>
        <v>1100</v>
      </c>
      <c r="P52" s="52" t="s">
        <v>34</v>
      </c>
      <c r="Q52" s="48"/>
      <c r="S52" s="39"/>
    </row>
    <row r="53" spans="1:19" ht="14.9" thickBot="1" x14ac:dyDescent="0.35">
      <c r="A53" s="53"/>
      <c r="B53" s="53"/>
      <c r="C53" s="54"/>
      <c r="D53" s="53"/>
      <c r="E53" s="54"/>
      <c r="F53" s="53"/>
      <c r="G53" s="54"/>
      <c r="H53" s="53"/>
      <c r="I53" s="54"/>
      <c r="J53" s="53"/>
      <c r="K53" s="54"/>
      <c r="L53" s="53"/>
      <c r="M53" s="54"/>
      <c r="N53" s="53"/>
      <c r="O53" s="54"/>
    </row>
    <row r="55" spans="1:19" s="20" customFormat="1" ht="13.15" x14ac:dyDescent="0.25">
      <c r="C55" s="21" t="s">
        <v>15</v>
      </c>
      <c r="D55" s="22"/>
      <c r="E55" s="21" t="s">
        <v>16</v>
      </c>
      <c r="F55" s="22"/>
      <c r="G55" s="21" t="s">
        <v>17</v>
      </c>
      <c r="H55" s="22"/>
      <c r="I55" s="21" t="s">
        <v>18</v>
      </c>
      <c r="J55" s="22"/>
      <c r="K55" s="21" t="s">
        <v>19</v>
      </c>
      <c r="L55" s="22"/>
      <c r="M55" s="21" t="s">
        <v>20</v>
      </c>
      <c r="N55" s="22"/>
      <c r="O55" s="21" t="s">
        <v>21</v>
      </c>
      <c r="Q55" s="22"/>
      <c r="S55" s="23"/>
    </row>
    <row r="56" spans="1:19" s="25" customFormat="1" ht="13.15" x14ac:dyDescent="0.25">
      <c r="A56" s="24" t="s">
        <v>36</v>
      </c>
      <c r="B56" s="28"/>
      <c r="C56" s="27">
        <f>O29+1</f>
        <v>42718</v>
      </c>
      <c r="D56" s="28"/>
      <c r="E56" s="27">
        <f>C56+1</f>
        <v>42719</v>
      </c>
      <c r="F56" s="28"/>
      <c r="G56" s="27">
        <f>E56+1</f>
        <v>42720</v>
      </c>
      <c r="H56" s="28"/>
      <c r="I56" s="27">
        <f>G56+1</f>
        <v>42721</v>
      </c>
      <c r="J56" s="28"/>
      <c r="K56" s="27">
        <f>I56+1</f>
        <v>42722</v>
      </c>
      <c r="L56" s="28"/>
      <c r="M56" s="27">
        <f>K56+1</f>
        <v>42723</v>
      </c>
      <c r="N56" s="28"/>
      <c r="O56" s="27">
        <f>M56+1</f>
        <v>42724</v>
      </c>
      <c r="Q56" s="27" t="s">
        <v>23</v>
      </c>
      <c r="S56" s="29"/>
    </row>
    <row r="57" spans="1:19" x14ac:dyDescent="0.3">
      <c r="A57" t="s">
        <v>24</v>
      </c>
      <c r="C57" s="30">
        <v>0</v>
      </c>
      <c r="D57" s="31"/>
      <c r="E57" s="30">
        <v>0</v>
      </c>
      <c r="F57" s="31"/>
      <c r="G57" s="30">
        <v>0</v>
      </c>
      <c r="H57" s="31"/>
      <c r="I57" s="30">
        <v>0</v>
      </c>
      <c r="J57" s="31"/>
      <c r="K57" s="30">
        <v>0</v>
      </c>
      <c r="L57" s="31"/>
      <c r="M57" s="30">
        <v>0</v>
      </c>
      <c r="N57" s="31"/>
      <c r="O57" s="30">
        <v>0</v>
      </c>
      <c r="Q57" s="32">
        <f>SUM(C57:P57)</f>
        <v>0</v>
      </c>
      <c r="S57" s="33" t="s">
        <v>25</v>
      </c>
    </row>
    <row r="58" spans="1:19" x14ac:dyDescent="0.3">
      <c r="A58" t="s">
        <v>26</v>
      </c>
      <c r="C58" s="30">
        <v>0</v>
      </c>
      <c r="D58" s="31"/>
      <c r="E58" s="30">
        <v>0</v>
      </c>
      <c r="F58" s="31"/>
      <c r="G58" s="30">
        <v>0</v>
      </c>
      <c r="H58" s="31"/>
      <c r="I58" s="30">
        <v>0</v>
      </c>
      <c r="J58" s="31"/>
      <c r="K58" s="30">
        <v>0</v>
      </c>
      <c r="L58" s="31"/>
      <c r="M58" s="30">
        <v>0</v>
      </c>
      <c r="N58" s="31"/>
      <c r="O58" s="30">
        <v>0</v>
      </c>
      <c r="Q58" s="32">
        <f t="shared" ref="Q58:Q65" si="39">SUM(C58:P58)</f>
        <v>0</v>
      </c>
      <c r="S58" s="33" t="s">
        <v>27</v>
      </c>
    </row>
    <row r="59" spans="1:19" x14ac:dyDescent="0.3">
      <c r="A59" t="s">
        <v>28</v>
      </c>
      <c r="C59" s="30">
        <v>0</v>
      </c>
      <c r="D59" s="31"/>
      <c r="E59" s="30">
        <v>0</v>
      </c>
      <c r="F59" s="31"/>
      <c r="G59" s="30">
        <v>0</v>
      </c>
      <c r="H59" s="31"/>
      <c r="I59" s="30">
        <v>0</v>
      </c>
      <c r="J59" s="31"/>
      <c r="K59" s="30">
        <v>0</v>
      </c>
      <c r="L59" s="31"/>
      <c r="M59" s="30">
        <v>0</v>
      </c>
      <c r="N59" s="31"/>
      <c r="O59" s="30">
        <v>0</v>
      </c>
      <c r="Q59" s="32">
        <f t="shared" si="39"/>
        <v>0</v>
      </c>
      <c r="S59" s="33" t="s">
        <v>25</v>
      </c>
    </row>
    <row r="60" spans="1:19" x14ac:dyDescent="0.3">
      <c r="A60" t="s">
        <v>41</v>
      </c>
      <c r="C60" s="30">
        <v>0</v>
      </c>
      <c r="D60" s="31"/>
      <c r="E60" s="30">
        <v>0</v>
      </c>
      <c r="F60" s="31"/>
      <c r="G60" s="30">
        <v>0</v>
      </c>
      <c r="H60" s="31"/>
      <c r="I60" s="30">
        <v>0</v>
      </c>
      <c r="J60" s="31"/>
      <c r="K60" s="30">
        <v>0</v>
      </c>
      <c r="L60" s="31"/>
      <c r="M60" s="30">
        <v>0</v>
      </c>
      <c r="N60" s="31"/>
      <c r="O60" s="30">
        <v>0</v>
      </c>
      <c r="Q60" s="32">
        <f t="shared" si="39"/>
        <v>0</v>
      </c>
      <c r="S60" s="33" t="s">
        <v>25</v>
      </c>
    </row>
    <row r="61" spans="1:19" x14ac:dyDescent="0.3">
      <c r="A61" t="s">
        <v>29</v>
      </c>
      <c r="C61" s="30">
        <v>0</v>
      </c>
      <c r="D61" s="31"/>
      <c r="E61" s="30">
        <v>0</v>
      </c>
      <c r="F61" s="31"/>
      <c r="G61" s="30">
        <v>0</v>
      </c>
      <c r="H61" s="31"/>
      <c r="I61" s="30">
        <v>0</v>
      </c>
      <c r="J61" s="31"/>
      <c r="K61" s="30">
        <v>0</v>
      </c>
      <c r="L61" s="31"/>
      <c r="M61" s="30">
        <v>0</v>
      </c>
      <c r="N61" s="31"/>
      <c r="O61" s="30">
        <v>0</v>
      </c>
      <c r="Q61" s="32">
        <f t="shared" si="39"/>
        <v>0</v>
      </c>
      <c r="S61" s="33" t="s">
        <v>25</v>
      </c>
    </row>
    <row r="62" spans="1:19" x14ac:dyDescent="0.3">
      <c r="A62" t="s">
        <v>42</v>
      </c>
      <c r="C62" s="34">
        <v>0</v>
      </c>
      <c r="D62" s="31"/>
      <c r="E62" s="34">
        <v>0</v>
      </c>
      <c r="F62" s="31"/>
      <c r="G62" s="34">
        <v>0</v>
      </c>
      <c r="H62" s="31"/>
      <c r="I62" s="34">
        <v>0</v>
      </c>
      <c r="J62" s="31"/>
      <c r="K62" s="34">
        <v>0</v>
      </c>
      <c r="L62" s="31"/>
      <c r="M62" s="34">
        <v>0</v>
      </c>
      <c r="N62" s="31"/>
      <c r="O62" s="34">
        <v>0</v>
      </c>
      <c r="Q62" s="35">
        <f t="shared" si="39"/>
        <v>0</v>
      </c>
      <c r="S62" s="33" t="s">
        <v>25</v>
      </c>
    </row>
    <row r="63" spans="1:19" s="38" customFormat="1" x14ac:dyDescent="0.3">
      <c r="A63" s="36" t="s">
        <v>30</v>
      </c>
      <c r="B63" s="37"/>
      <c r="C63" s="32">
        <f>SUM(C57:C62)</f>
        <v>0</v>
      </c>
      <c r="D63" s="37"/>
      <c r="E63" s="32">
        <f>SUM(E57:E62)</f>
        <v>0</v>
      </c>
      <c r="F63" s="37"/>
      <c r="G63" s="32">
        <f>SUM(G57:G62)</f>
        <v>0</v>
      </c>
      <c r="H63" s="37"/>
      <c r="I63" s="32">
        <f>SUM(I57:I62)</f>
        <v>0</v>
      </c>
      <c r="J63" s="37"/>
      <c r="K63" s="32">
        <f>SUM(K57:K62)</f>
        <v>0</v>
      </c>
      <c r="L63" s="37"/>
      <c r="M63" s="32">
        <f>SUM(M57:M62)</f>
        <v>0</v>
      </c>
      <c r="N63" s="37"/>
      <c r="O63" s="32">
        <f>SUM(O57:O62)</f>
        <v>0</v>
      </c>
      <c r="Q63" s="32">
        <f t="shared" si="39"/>
        <v>0</v>
      </c>
      <c r="S63" s="39"/>
    </row>
    <row r="64" spans="1:19" s="38" customFormat="1" x14ac:dyDescent="0.3">
      <c r="A64" s="38" t="s">
        <v>31</v>
      </c>
      <c r="C64" s="40">
        <v>0</v>
      </c>
      <c r="D64" s="41"/>
      <c r="E64" s="30">
        <v>0</v>
      </c>
      <c r="F64" s="41"/>
      <c r="G64" s="30">
        <v>0</v>
      </c>
      <c r="H64" s="41"/>
      <c r="I64" s="30">
        <v>0</v>
      </c>
      <c r="J64" s="41"/>
      <c r="K64" s="30">
        <v>0</v>
      </c>
      <c r="L64" s="41"/>
      <c r="M64" s="30">
        <v>0</v>
      </c>
      <c r="N64" s="41"/>
      <c r="O64" s="30">
        <v>0</v>
      </c>
      <c r="P64" s="41"/>
      <c r="Q64" s="32">
        <f t="shared" si="39"/>
        <v>0</v>
      </c>
      <c r="S64" s="39" t="s">
        <v>49</v>
      </c>
    </row>
    <row r="65" spans="1:19" s="38" customFormat="1" x14ac:dyDescent="0.3">
      <c r="A65" s="36" t="s">
        <v>30</v>
      </c>
      <c r="B65" s="37"/>
      <c r="C65" s="42">
        <f>SUM(C63:C64)</f>
        <v>0</v>
      </c>
      <c r="D65" s="37"/>
      <c r="E65" s="42">
        <f>SUM(E63:E64)</f>
        <v>0</v>
      </c>
      <c r="F65" s="37"/>
      <c r="G65" s="42">
        <f>SUM(G63:G64)</f>
        <v>0</v>
      </c>
      <c r="H65" s="37"/>
      <c r="I65" s="42">
        <f>SUM(I63:I64)</f>
        <v>0</v>
      </c>
      <c r="J65" s="37"/>
      <c r="K65" s="42">
        <f>SUM(K63:K64)</f>
        <v>0</v>
      </c>
      <c r="L65" s="37"/>
      <c r="M65" s="42">
        <f>SUM(M63:M64)</f>
        <v>0</v>
      </c>
      <c r="N65" s="37"/>
      <c r="O65" s="42">
        <f>SUM(O63:O64)</f>
        <v>0</v>
      </c>
      <c r="Q65" s="42">
        <f t="shared" si="39"/>
        <v>0</v>
      </c>
      <c r="S65" s="39"/>
    </row>
    <row r="66" spans="1:19" s="38" customFormat="1" x14ac:dyDescent="0.3">
      <c r="C66" s="43"/>
      <c r="E66" s="43"/>
      <c r="G66" s="43"/>
      <c r="I66" s="43"/>
      <c r="K66" s="43"/>
      <c r="M66" s="43"/>
      <c r="O66" s="43"/>
      <c r="Q66" s="32"/>
      <c r="S66" s="39"/>
    </row>
    <row r="67" spans="1:19" s="38" customFormat="1" x14ac:dyDescent="0.3">
      <c r="C67" s="43"/>
      <c r="E67" s="43"/>
      <c r="G67" s="43"/>
      <c r="I67" s="43"/>
      <c r="K67" s="43"/>
      <c r="M67" s="43"/>
      <c r="O67" s="43"/>
      <c r="Q67" s="32"/>
      <c r="S67" s="39"/>
    </row>
    <row r="68" spans="1:19" s="67" customFormat="1" x14ac:dyDescent="0.3">
      <c r="A68" s="67" t="s">
        <v>56</v>
      </c>
      <c r="C68" s="68">
        <f>C57+C64</f>
        <v>0</v>
      </c>
      <c r="E68" s="68">
        <f t="shared" ref="E68" si="40">E57+E64</f>
        <v>0</v>
      </c>
      <c r="G68" s="68">
        <f t="shared" ref="G68" si="41">G57+G64</f>
        <v>0</v>
      </c>
      <c r="I68" s="68">
        <f t="shared" ref="I68" si="42">I57+I64</f>
        <v>0</v>
      </c>
      <c r="K68" s="68">
        <f t="shared" ref="K68" si="43">K57+K64</f>
        <v>0</v>
      </c>
      <c r="M68" s="68">
        <f t="shared" ref="M68" si="44">M57+M64</f>
        <v>0</v>
      </c>
      <c r="O68" s="68">
        <f t="shared" ref="O68" si="45">O57+O64</f>
        <v>0</v>
      </c>
      <c r="Q68" s="63">
        <f t="shared" ref="Q68:Q73" si="46">SUM(C68:P68)</f>
        <v>0</v>
      </c>
      <c r="S68" s="69" t="s">
        <v>57</v>
      </c>
    </row>
    <row r="69" spans="1:19" s="44" customFormat="1" x14ac:dyDescent="0.3">
      <c r="A69" s="44" t="s">
        <v>58</v>
      </c>
      <c r="C69" s="102">
        <v>0</v>
      </c>
      <c r="D69" s="103"/>
      <c r="E69" s="70">
        <v>0</v>
      </c>
      <c r="F69" s="103"/>
      <c r="G69" s="70">
        <v>0</v>
      </c>
      <c r="H69" s="103"/>
      <c r="I69" s="70">
        <v>0</v>
      </c>
      <c r="J69" s="103"/>
      <c r="K69" s="70">
        <v>0</v>
      </c>
      <c r="L69" s="103"/>
      <c r="M69" s="70">
        <v>0</v>
      </c>
      <c r="N69" s="103"/>
      <c r="O69" s="70">
        <v>0</v>
      </c>
      <c r="Q69" s="63">
        <f t="shared" si="46"/>
        <v>0</v>
      </c>
      <c r="S69" s="66" t="s">
        <v>44</v>
      </c>
    </row>
    <row r="70" spans="1:19" s="38" customFormat="1" x14ac:dyDescent="0.3">
      <c r="A70" s="37" t="s">
        <v>32</v>
      </c>
      <c r="B70" s="37"/>
      <c r="C70" s="32">
        <f>-C64</f>
        <v>0</v>
      </c>
      <c r="D70" s="37"/>
      <c r="E70" s="32">
        <f t="shared" ref="E70" si="47">-E64</f>
        <v>0</v>
      </c>
      <c r="F70" s="37"/>
      <c r="G70" s="32">
        <f t="shared" ref="G70" si="48">-G64</f>
        <v>0</v>
      </c>
      <c r="H70" s="37"/>
      <c r="I70" s="32">
        <f t="shared" ref="I70" si="49">-I64</f>
        <v>0</v>
      </c>
      <c r="J70" s="37"/>
      <c r="K70" s="32">
        <f t="shared" ref="K70" si="50">-K64</f>
        <v>0</v>
      </c>
      <c r="L70" s="37"/>
      <c r="M70" s="32">
        <f t="shared" ref="M70" si="51">-M64</f>
        <v>0</v>
      </c>
      <c r="N70" s="37"/>
      <c r="O70" s="32">
        <f t="shared" ref="O70" si="52">-O64</f>
        <v>0</v>
      </c>
      <c r="Q70" s="32">
        <f t="shared" si="46"/>
        <v>0</v>
      </c>
      <c r="S70" s="39" t="s">
        <v>45</v>
      </c>
    </row>
    <row r="71" spans="1:19" s="38" customFormat="1" x14ac:dyDescent="0.3">
      <c r="A71" s="37" t="s">
        <v>59</v>
      </c>
      <c r="B71" s="37"/>
      <c r="C71" s="32">
        <f>IF(C70&gt;C57,C70-C57+C69,C70-C57+C69)</f>
        <v>0</v>
      </c>
      <c r="D71" s="37"/>
      <c r="E71" s="32">
        <f t="shared" ref="E71" si="53">IF(E70&gt;E57,E70-E57+E69,E70-E57+E69)</f>
        <v>0</v>
      </c>
      <c r="F71" s="37"/>
      <c r="G71" s="32">
        <f t="shared" ref="G71" si="54">IF(G70&gt;G57,G70-G57+G69,G70-G57+G69)</f>
        <v>0</v>
      </c>
      <c r="H71" s="37"/>
      <c r="I71" s="32">
        <f t="shared" ref="I71" si="55">IF(I70&gt;I57,I70-I57+I69,I70-I57+I69)</f>
        <v>0</v>
      </c>
      <c r="J71" s="37"/>
      <c r="K71" s="32">
        <f t="shared" ref="K71" si="56">IF(K70&gt;K57,K70-K57+K69,K70-K57+K69)</f>
        <v>0</v>
      </c>
      <c r="L71" s="37"/>
      <c r="M71" s="32">
        <f t="shared" ref="M71" si="57">IF(M70&gt;M57,M70-M57+M69,M70-M57+M69)</f>
        <v>0</v>
      </c>
      <c r="N71" s="37"/>
      <c r="O71" s="32">
        <f t="shared" ref="O71" si="58">IF(O70&gt;O57,O70-O57+O69,O70-O57+O69)</f>
        <v>0</v>
      </c>
      <c r="P71" s="37"/>
      <c r="Q71" s="63">
        <f t="shared" si="46"/>
        <v>0</v>
      </c>
      <c r="S71" s="39" t="s">
        <v>48</v>
      </c>
    </row>
    <row r="72" spans="1:19" s="38" customFormat="1" ht="12.75" customHeight="1" x14ac:dyDescent="0.3">
      <c r="A72" s="38" t="s">
        <v>60</v>
      </c>
      <c r="C72" s="40">
        <v>0</v>
      </c>
      <c r="D72" s="41"/>
      <c r="E72" s="40">
        <v>0</v>
      </c>
      <c r="F72" s="41"/>
      <c r="G72" s="40">
        <v>0</v>
      </c>
      <c r="H72" s="41"/>
      <c r="I72" s="40">
        <v>0</v>
      </c>
      <c r="J72" s="41"/>
      <c r="K72" s="40">
        <v>0</v>
      </c>
      <c r="L72" s="41"/>
      <c r="M72" s="40">
        <v>0</v>
      </c>
      <c r="N72" s="41"/>
      <c r="O72" s="40">
        <v>0</v>
      </c>
      <c r="Q72" s="63">
        <f t="shared" si="46"/>
        <v>0</v>
      </c>
      <c r="S72" s="39" t="s">
        <v>47</v>
      </c>
    </row>
    <row r="73" spans="1:19" s="38" customFormat="1" ht="14.9" thickBot="1" x14ac:dyDescent="0.35">
      <c r="A73" s="38" t="s">
        <v>51</v>
      </c>
      <c r="C73" s="40">
        <v>0</v>
      </c>
      <c r="D73" s="41"/>
      <c r="E73" s="40">
        <v>0</v>
      </c>
      <c r="F73" s="41"/>
      <c r="G73" s="40">
        <v>0</v>
      </c>
      <c r="H73" s="41"/>
      <c r="I73" s="40">
        <v>0</v>
      </c>
      <c r="J73" s="41"/>
      <c r="K73" s="40">
        <v>0</v>
      </c>
      <c r="L73" s="41"/>
      <c r="M73" s="40">
        <v>0</v>
      </c>
      <c r="N73" s="41"/>
      <c r="O73" s="40">
        <v>0</v>
      </c>
      <c r="Q73" s="63">
        <f t="shared" si="46"/>
        <v>0</v>
      </c>
      <c r="S73" s="39" t="s">
        <v>46</v>
      </c>
    </row>
    <row r="74" spans="1:19" s="62" customFormat="1" x14ac:dyDescent="0.3">
      <c r="A74" s="62" t="s">
        <v>52</v>
      </c>
      <c r="C74" s="101">
        <f>C73</f>
        <v>0</v>
      </c>
      <c r="E74" s="101">
        <f>SUM(C73+E73-C75)</f>
        <v>0</v>
      </c>
      <c r="G74" s="101">
        <f>SUM(E74+G73-G75)</f>
        <v>0</v>
      </c>
      <c r="I74" s="101">
        <f>SUM(G74+I73-I75)</f>
        <v>0</v>
      </c>
      <c r="K74" s="101">
        <f>SUM(I74+K73-K75)</f>
        <v>0</v>
      </c>
      <c r="M74" s="101">
        <f>SUM(K74+M73-M75)</f>
        <v>0</v>
      </c>
      <c r="O74" s="101">
        <f>SUM(M74+O73-O75)</f>
        <v>0</v>
      </c>
      <c r="Q74" s="63"/>
      <c r="S74" s="69" t="s">
        <v>54</v>
      </c>
    </row>
    <row r="75" spans="1:19" s="38" customFormat="1" x14ac:dyDescent="0.3">
      <c r="A75" s="38" t="s">
        <v>53</v>
      </c>
      <c r="C75" s="40">
        <v>0</v>
      </c>
      <c r="D75" s="41"/>
      <c r="E75" s="40">
        <v>0</v>
      </c>
      <c r="F75" s="41"/>
      <c r="G75" s="40">
        <v>0</v>
      </c>
      <c r="H75" s="41"/>
      <c r="I75" s="40">
        <v>0</v>
      </c>
      <c r="J75" s="41"/>
      <c r="K75" s="40">
        <v>0</v>
      </c>
      <c r="L75" s="41"/>
      <c r="M75" s="40">
        <v>0</v>
      </c>
      <c r="N75" s="41"/>
      <c r="O75" s="40">
        <v>0</v>
      </c>
      <c r="Q75" s="43"/>
      <c r="S75" s="39" t="s">
        <v>55</v>
      </c>
    </row>
    <row r="76" spans="1:19" s="38" customFormat="1" x14ac:dyDescent="0.3">
      <c r="C76" s="43"/>
      <c r="E76" s="43"/>
      <c r="G76" s="43"/>
      <c r="I76" s="43"/>
      <c r="K76" s="43"/>
      <c r="M76" s="43"/>
      <c r="O76" s="43"/>
      <c r="Q76" s="32"/>
      <c r="S76" s="39"/>
    </row>
    <row r="77" spans="1:19" s="38" customFormat="1" x14ac:dyDescent="0.3">
      <c r="A77" s="45" t="s">
        <v>43</v>
      </c>
      <c r="B77" s="45"/>
      <c r="C77" s="46">
        <f>O50-C71+C72-C73</f>
        <v>2770</v>
      </c>
      <c r="D77" s="45"/>
      <c r="E77" s="46">
        <f>C77-E71+E72-E73</f>
        <v>2770</v>
      </c>
      <c r="F77" s="45"/>
      <c r="G77" s="46">
        <f>E77-G71+G72-G73</f>
        <v>2770</v>
      </c>
      <c r="H77" s="45"/>
      <c r="I77" s="46">
        <f>G77-I71+I72-I73</f>
        <v>2770</v>
      </c>
      <c r="J77" s="45"/>
      <c r="K77" s="46">
        <f>I77-K71+K72-K73</f>
        <v>2770</v>
      </c>
      <c r="L77" s="45"/>
      <c r="M77" s="46">
        <f>K77-M71+M72-M73</f>
        <v>2770</v>
      </c>
      <c r="N77" s="45"/>
      <c r="O77" s="46">
        <f>M77-O71+O72-O73</f>
        <v>2770</v>
      </c>
      <c r="P77" s="47"/>
      <c r="Q77" s="46" t="s">
        <v>39</v>
      </c>
      <c r="S77" s="39" t="s">
        <v>33</v>
      </c>
    </row>
    <row r="78" spans="1:19" s="38" customFormat="1" x14ac:dyDescent="0.3">
      <c r="C78" s="43"/>
      <c r="E78" s="43"/>
      <c r="G78" s="43"/>
      <c r="I78" s="43"/>
      <c r="K78" s="43"/>
      <c r="M78" s="43"/>
      <c r="O78" s="43"/>
      <c r="S78" s="39"/>
    </row>
    <row r="79" spans="1:19" s="50" customFormat="1" ht="13.15" x14ac:dyDescent="0.25">
      <c r="A79" s="108" t="s">
        <v>40</v>
      </c>
      <c r="B79" s="108"/>
      <c r="C79" s="108"/>
      <c r="D79" s="108"/>
      <c r="E79" s="108"/>
      <c r="F79" s="108"/>
      <c r="G79" s="108"/>
      <c r="H79" s="108"/>
      <c r="I79" s="108"/>
      <c r="K79" s="51"/>
      <c r="M79" s="51"/>
      <c r="O79" s="49">
        <f>3870-O77</f>
        <v>1100</v>
      </c>
      <c r="P79" s="52" t="s">
        <v>34</v>
      </c>
      <c r="Q79" s="48"/>
      <c r="S79" s="39"/>
    </row>
    <row r="80" spans="1:19" ht="14.9" thickBot="1" x14ac:dyDescent="0.35">
      <c r="A80" s="53"/>
      <c r="B80" s="53"/>
      <c r="C80" s="54"/>
      <c r="D80" s="53"/>
      <c r="E80" s="54"/>
      <c r="F80" s="53"/>
      <c r="G80" s="54"/>
      <c r="H80" s="53"/>
      <c r="I80" s="54"/>
      <c r="J80" s="53"/>
      <c r="K80" s="54"/>
      <c r="L80" s="53"/>
      <c r="M80" s="54"/>
      <c r="N80" s="53"/>
      <c r="O80" s="54"/>
    </row>
    <row r="82" spans="1:19" s="20" customFormat="1" ht="13.15" x14ac:dyDescent="0.25">
      <c r="C82" s="21" t="s">
        <v>15</v>
      </c>
      <c r="D82" s="22"/>
      <c r="E82" s="21" t="s">
        <v>16</v>
      </c>
      <c r="F82" s="22"/>
      <c r="G82" s="21" t="s">
        <v>17</v>
      </c>
      <c r="H82" s="22"/>
      <c r="I82" s="21" t="s">
        <v>18</v>
      </c>
      <c r="J82" s="22"/>
      <c r="K82" s="21" t="s">
        <v>19</v>
      </c>
      <c r="L82" s="22"/>
      <c r="M82" s="21" t="s">
        <v>20</v>
      </c>
      <c r="N82" s="22"/>
      <c r="O82" s="21" t="s">
        <v>21</v>
      </c>
      <c r="Q82" s="22"/>
      <c r="S82" s="23"/>
    </row>
    <row r="83" spans="1:19" s="25" customFormat="1" ht="13.15" x14ac:dyDescent="0.25">
      <c r="A83" s="24" t="s">
        <v>37</v>
      </c>
      <c r="B83" s="28"/>
      <c r="C83" s="27">
        <f>O56+1</f>
        <v>42725</v>
      </c>
      <c r="D83" s="28"/>
      <c r="E83" s="27">
        <f>C83+1</f>
        <v>42726</v>
      </c>
      <c r="F83" s="28"/>
      <c r="G83" s="27">
        <f>E83+1</f>
        <v>42727</v>
      </c>
      <c r="H83" s="28"/>
      <c r="I83" s="27">
        <f>G83+1</f>
        <v>42728</v>
      </c>
      <c r="J83" s="28"/>
      <c r="K83" s="27">
        <f>I83+1</f>
        <v>42729</v>
      </c>
      <c r="L83" s="28"/>
      <c r="M83" s="27">
        <f>K83+1</f>
        <v>42730</v>
      </c>
      <c r="N83" s="28"/>
      <c r="O83" s="27">
        <f>M83+1</f>
        <v>42731</v>
      </c>
      <c r="Q83" s="27" t="s">
        <v>23</v>
      </c>
      <c r="S83" s="29"/>
    </row>
    <row r="84" spans="1:19" x14ac:dyDescent="0.3">
      <c r="A84" t="s">
        <v>24</v>
      </c>
      <c r="C84" s="30">
        <v>0</v>
      </c>
      <c r="D84" s="31"/>
      <c r="E84" s="30">
        <v>0</v>
      </c>
      <c r="F84" s="31"/>
      <c r="G84" s="30">
        <v>0</v>
      </c>
      <c r="H84" s="31"/>
      <c r="I84" s="30">
        <v>0</v>
      </c>
      <c r="J84" s="31"/>
      <c r="K84" s="30">
        <v>0</v>
      </c>
      <c r="L84" s="31"/>
      <c r="M84" s="30">
        <v>0</v>
      </c>
      <c r="N84" s="31"/>
      <c r="O84" s="30">
        <v>0</v>
      </c>
      <c r="Q84" s="32">
        <f>SUM(C84:P84)</f>
        <v>0</v>
      </c>
      <c r="S84" s="33" t="s">
        <v>25</v>
      </c>
    </row>
    <row r="85" spans="1:19" x14ac:dyDescent="0.3">
      <c r="A85" t="s">
        <v>26</v>
      </c>
      <c r="C85" s="30">
        <v>0</v>
      </c>
      <c r="D85" s="31"/>
      <c r="E85" s="30">
        <v>0</v>
      </c>
      <c r="F85" s="31"/>
      <c r="G85" s="30">
        <v>0</v>
      </c>
      <c r="H85" s="31"/>
      <c r="I85" s="30">
        <v>0</v>
      </c>
      <c r="J85" s="31"/>
      <c r="K85" s="30">
        <v>0</v>
      </c>
      <c r="L85" s="31"/>
      <c r="M85" s="30">
        <v>0</v>
      </c>
      <c r="N85" s="31"/>
      <c r="O85" s="30">
        <v>0</v>
      </c>
      <c r="Q85" s="32">
        <f t="shared" ref="Q85:Q92" si="59">SUM(C85:P85)</f>
        <v>0</v>
      </c>
      <c r="S85" s="33" t="s">
        <v>27</v>
      </c>
    </row>
    <row r="86" spans="1:19" x14ac:dyDescent="0.3">
      <c r="A86" t="s">
        <v>28</v>
      </c>
      <c r="C86" s="30">
        <v>0</v>
      </c>
      <c r="D86" s="31"/>
      <c r="E86" s="30">
        <v>0</v>
      </c>
      <c r="F86" s="31"/>
      <c r="G86" s="30">
        <v>0</v>
      </c>
      <c r="H86" s="31"/>
      <c r="I86" s="30">
        <v>0</v>
      </c>
      <c r="J86" s="31"/>
      <c r="K86" s="30">
        <v>0</v>
      </c>
      <c r="L86" s="31"/>
      <c r="M86" s="30">
        <v>0</v>
      </c>
      <c r="N86" s="31"/>
      <c r="O86" s="30">
        <v>0</v>
      </c>
      <c r="Q86" s="32">
        <f t="shared" si="59"/>
        <v>0</v>
      </c>
      <c r="S86" s="33" t="s">
        <v>25</v>
      </c>
    </row>
    <row r="87" spans="1:19" x14ac:dyDescent="0.3">
      <c r="A87" t="s">
        <v>41</v>
      </c>
      <c r="C87" s="30">
        <v>0</v>
      </c>
      <c r="D87" s="31"/>
      <c r="E87" s="30">
        <v>0</v>
      </c>
      <c r="F87" s="31"/>
      <c r="G87" s="30">
        <v>0</v>
      </c>
      <c r="H87" s="31"/>
      <c r="I87" s="30">
        <v>0</v>
      </c>
      <c r="J87" s="31"/>
      <c r="K87" s="30">
        <v>0</v>
      </c>
      <c r="L87" s="31"/>
      <c r="M87" s="30">
        <v>0</v>
      </c>
      <c r="N87" s="31"/>
      <c r="O87" s="30">
        <v>0</v>
      </c>
      <c r="Q87" s="32">
        <f t="shared" si="59"/>
        <v>0</v>
      </c>
      <c r="S87" s="33" t="s">
        <v>25</v>
      </c>
    </row>
    <row r="88" spans="1:19" x14ac:dyDescent="0.3">
      <c r="A88" t="s">
        <v>29</v>
      </c>
      <c r="C88" s="30">
        <v>0</v>
      </c>
      <c r="D88" s="31"/>
      <c r="E88" s="30">
        <v>0</v>
      </c>
      <c r="F88" s="31"/>
      <c r="G88" s="30">
        <v>0</v>
      </c>
      <c r="H88" s="31"/>
      <c r="I88" s="30">
        <v>0</v>
      </c>
      <c r="J88" s="31"/>
      <c r="K88" s="30">
        <v>0</v>
      </c>
      <c r="L88" s="31"/>
      <c r="M88" s="30">
        <v>0</v>
      </c>
      <c r="N88" s="31"/>
      <c r="O88" s="30">
        <v>0</v>
      </c>
      <c r="Q88" s="32">
        <f t="shared" si="59"/>
        <v>0</v>
      </c>
      <c r="S88" s="33" t="s">
        <v>25</v>
      </c>
    </row>
    <row r="89" spans="1:19" x14ac:dyDescent="0.3">
      <c r="A89" t="s">
        <v>42</v>
      </c>
      <c r="C89" s="34">
        <v>0</v>
      </c>
      <c r="D89" s="31"/>
      <c r="E89" s="34">
        <v>0</v>
      </c>
      <c r="F89" s="31"/>
      <c r="G89" s="34">
        <v>0</v>
      </c>
      <c r="H89" s="31"/>
      <c r="I89" s="34">
        <v>0</v>
      </c>
      <c r="J89" s="31"/>
      <c r="K89" s="34">
        <v>0</v>
      </c>
      <c r="L89" s="31"/>
      <c r="M89" s="34">
        <v>0</v>
      </c>
      <c r="N89" s="31"/>
      <c r="O89" s="34">
        <v>0</v>
      </c>
      <c r="Q89" s="35">
        <f t="shared" si="59"/>
        <v>0</v>
      </c>
      <c r="S89" s="33" t="s">
        <v>25</v>
      </c>
    </row>
    <row r="90" spans="1:19" s="38" customFormat="1" x14ac:dyDescent="0.3">
      <c r="A90" s="36" t="s">
        <v>30</v>
      </c>
      <c r="B90" s="37"/>
      <c r="C90" s="32">
        <f>SUM(C84:C89)</f>
        <v>0</v>
      </c>
      <c r="D90" s="37"/>
      <c r="E90" s="32">
        <f>SUM(E84:E89)</f>
        <v>0</v>
      </c>
      <c r="F90" s="37"/>
      <c r="G90" s="32">
        <f>SUM(G84:G89)</f>
        <v>0</v>
      </c>
      <c r="H90" s="37"/>
      <c r="I90" s="32">
        <f>SUM(I84:I89)</f>
        <v>0</v>
      </c>
      <c r="J90" s="37"/>
      <c r="K90" s="32">
        <f>SUM(K84:K89)</f>
        <v>0</v>
      </c>
      <c r="L90" s="37"/>
      <c r="M90" s="32">
        <f>SUM(M84:M89)</f>
        <v>0</v>
      </c>
      <c r="N90" s="37"/>
      <c r="O90" s="32">
        <f>SUM(O84:O89)</f>
        <v>0</v>
      </c>
      <c r="Q90" s="32">
        <f t="shared" si="59"/>
        <v>0</v>
      </c>
      <c r="S90" s="39"/>
    </row>
    <row r="91" spans="1:19" s="38" customFormat="1" x14ac:dyDescent="0.3">
      <c r="A91" s="38" t="s">
        <v>31</v>
      </c>
      <c r="C91" s="40">
        <v>0</v>
      </c>
      <c r="D91" s="41"/>
      <c r="E91" s="30">
        <v>0</v>
      </c>
      <c r="F91" s="41"/>
      <c r="G91" s="30">
        <v>0</v>
      </c>
      <c r="H91" s="41"/>
      <c r="I91" s="30">
        <v>0</v>
      </c>
      <c r="J91" s="41"/>
      <c r="K91" s="30">
        <v>0</v>
      </c>
      <c r="L91" s="41"/>
      <c r="M91" s="30">
        <v>0</v>
      </c>
      <c r="N91" s="41"/>
      <c r="O91" s="30">
        <v>0</v>
      </c>
      <c r="P91" s="41"/>
      <c r="Q91" s="32">
        <f t="shared" si="59"/>
        <v>0</v>
      </c>
      <c r="S91" s="39" t="s">
        <v>49</v>
      </c>
    </row>
    <row r="92" spans="1:19" s="38" customFormat="1" x14ac:dyDescent="0.3">
      <c r="A92" s="36" t="s">
        <v>30</v>
      </c>
      <c r="B92" s="37"/>
      <c r="C92" s="42">
        <f>SUM(C90:C91)</f>
        <v>0</v>
      </c>
      <c r="D92" s="37"/>
      <c r="E92" s="42">
        <f>SUM(E90:E91)</f>
        <v>0</v>
      </c>
      <c r="F92" s="37"/>
      <c r="G92" s="42">
        <f>SUM(G90:G91)</f>
        <v>0</v>
      </c>
      <c r="H92" s="37"/>
      <c r="I92" s="42">
        <f>SUM(I90:I91)</f>
        <v>0</v>
      </c>
      <c r="J92" s="37"/>
      <c r="K92" s="42">
        <f>SUM(K90:K91)</f>
        <v>0</v>
      </c>
      <c r="L92" s="37"/>
      <c r="M92" s="42">
        <f>SUM(M90:M91)</f>
        <v>0</v>
      </c>
      <c r="N92" s="37"/>
      <c r="O92" s="42">
        <f>SUM(O90:O91)</f>
        <v>0</v>
      </c>
      <c r="Q92" s="42">
        <f t="shared" si="59"/>
        <v>0</v>
      </c>
      <c r="S92" s="39"/>
    </row>
    <row r="93" spans="1:19" s="38" customFormat="1" x14ac:dyDescent="0.3">
      <c r="C93" s="43"/>
      <c r="E93" s="43"/>
      <c r="G93" s="43"/>
      <c r="I93" s="43"/>
      <c r="K93" s="43"/>
      <c r="M93" s="43"/>
      <c r="O93" s="43"/>
      <c r="Q93" s="32"/>
      <c r="S93" s="39"/>
    </row>
    <row r="94" spans="1:19" s="38" customFormat="1" x14ac:dyDescent="0.3">
      <c r="C94" s="43"/>
      <c r="E94" s="43"/>
      <c r="G94" s="43"/>
      <c r="I94" s="43"/>
      <c r="K94" s="43"/>
      <c r="M94" s="43"/>
      <c r="O94" s="43"/>
      <c r="Q94" s="32"/>
      <c r="S94" s="39"/>
    </row>
    <row r="95" spans="1:19" s="67" customFormat="1" x14ac:dyDescent="0.3">
      <c r="A95" s="67" t="s">
        <v>56</v>
      </c>
      <c r="C95" s="68">
        <f>C84+C91</f>
        <v>0</v>
      </c>
      <c r="E95" s="68">
        <f t="shared" ref="E95" si="60">E84+E91</f>
        <v>0</v>
      </c>
      <c r="G95" s="68">
        <f t="shared" ref="G95" si="61">G84+G91</f>
        <v>0</v>
      </c>
      <c r="I95" s="68">
        <f t="shared" ref="I95" si="62">I84+I91</f>
        <v>0</v>
      </c>
      <c r="K95" s="68">
        <f t="shared" ref="K95" si="63">K84+K91</f>
        <v>0</v>
      </c>
      <c r="M95" s="68">
        <f t="shared" ref="M95" si="64">M84+M91</f>
        <v>0</v>
      </c>
      <c r="O95" s="68">
        <f t="shared" ref="O95" si="65">O84+O91</f>
        <v>0</v>
      </c>
      <c r="Q95" s="63">
        <f t="shared" ref="Q95:Q100" si="66">SUM(C95:P95)</f>
        <v>0</v>
      </c>
      <c r="S95" s="69" t="s">
        <v>57</v>
      </c>
    </row>
    <row r="96" spans="1:19" s="44" customFormat="1" x14ac:dyDescent="0.3">
      <c r="A96" s="44" t="s">
        <v>58</v>
      </c>
      <c r="C96" s="102">
        <v>0</v>
      </c>
      <c r="D96" s="103"/>
      <c r="E96" s="70">
        <v>0</v>
      </c>
      <c r="F96" s="103"/>
      <c r="G96" s="70">
        <v>0</v>
      </c>
      <c r="H96" s="103"/>
      <c r="I96" s="70">
        <v>0</v>
      </c>
      <c r="J96" s="103"/>
      <c r="K96" s="70">
        <v>0</v>
      </c>
      <c r="L96" s="103"/>
      <c r="M96" s="70">
        <v>0</v>
      </c>
      <c r="N96" s="103"/>
      <c r="O96" s="70">
        <v>0</v>
      </c>
      <c r="Q96" s="63">
        <f t="shared" si="66"/>
        <v>0</v>
      </c>
      <c r="S96" s="66" t="s">
        <v>44</v>
      </c>
    </row>
    <row r="97" spans="1:19" s="38" customFormat="1" x14ac:dyDescent="0.3">
      <c r="A97" s="37" t="s">
        <v>32</v>
      </c>
      <c r="B97" s="37"/>
      <c r="C97" s="32">
        <f>-C91</f>
        <v>0</v>
      </c>
      <c r="D97" s="37"/>
      <c r="E97" s="32">
        <f t="shared" ref="E97" si="67">-E91</f>
        <v>0</v>
      </c>
      <c r="F97" s="37"/>
      <c r="G97" s="32">
        <f t="shared" ref="G97" si="68">-G91</f>
        <v>0</v>
      </c>
      <c r="H97" s="37"/>
      <c r="I97" s="32">
        <f t="shared" ref="I97" si="69">-I91</f>
        <v>0</v>
      </c>
      <c r="J97" s="37"/>
      <c r="K97" s="32">
        <f t="shared" ref="K97" si="70">-K91</f>
        <v>0</v>
      </c>
      <c r="L97" s="37"/>
      <c r="M97" s="32">
        <f t="shared" ref="M97" si="71">-M91</f>
        <v>0</v>
      </c>
      <c r="N97" s="37"/>
      <c r="O97" s="32">
        <f t="shared" ref="O97" si="72">-O91</f>
        <v>0</v>
      </c>
      <c r="Q97" s="63">
        <f t="shared" si="66"/>
        <v>0</v>
      </c>
      <c r="S97" s="39" t="s">
        <v>45</v>
      </c>
    </row>
    <row r="98" spans="1:19" s="38" customFormat="1" x14ac:dyDescent="0.3">
      <c r="A98" s="37" t="s">
        <v>59</v>
      </c>
      <c r="B98" s="37"/>
      <c r="C98" s="32">
        <f>IF(C97&gt;C84,C97-C84+C96,C97-C84+C96)</f>
        <v>0</v>
      </c>
      <c r="D98" s="37"/>
      <c r="E98" s="32">
        <f t="shared" ref="E98" si="73">IF(E97&gt;E84,E97-E84+E96,E97-E84+E96)</f>
        <v>0</v>
      </c>
      <c r="F98" s="37"/>
      <c r="G98" s="32">
        <f t="shared" ref="G98" si="74">IF(G97&gt;G84,G97-G84+G96,G97-G84+G96)</f>
        <v>0</v>
      </c>
      <c r="H98" s="37"/>
      <c r="I98" s="32">
        <f t="shared" ref="I98" si="75">IF(I97&gt;I84,I97-I84+I96,I97-I84+I96)</f>
        <v>0</v>
      </c>
      <c r="J98" s="37"/>
      <c r="K98" s="32">
        <f t="shared" ref="K98" si="76">IF(K97&gt;K84,K97-K84+K96,K97-K84+K96)</f>
        <v>0</v>
      </c>
      <c r="L98" s="37"/>
      <c r="M98" s="32">
        <f t="shared" ref="M98" si="77">IF(M97&gt;M84,M97-M84+M96,M97-M84+M96)</f>
        <v>0</v>
      </c>
      <c r="N98" s="37"/>
      <c r="O98" s="32">
        <f t="shared" ref="O98" si="78">IF(O97&gt;O84,O97-O84+O96,O97-O84+O96)</f>
        <v>0</v>
      </c>
      <c r="P98" s="37"/>
      <c r="Q98" s="63">
        <f t="shared" si="66"/>
        <v>0</v>
      </c>
      <c r="S98" s="39" t="s">
        <v>48</v>
      </c>
    </row>
    <row r="99" spans="1:19" s="38" customFormat="1" ht="12.75" customHeight="1" x14ac:dyDescent="0.3">
      <c r="A99" s="38" t="s">
        <v>60</v>
      </c>
      <c r="C99" s="40">
        <v>0</v>
      </c>
      <c r="D99" s="41"/>
      <c r="E99" s="40">
        <v>0</v>
      </c>
      <c r="F99" s="41"/>
      <c r="G99" s="40">
        <v>0</v>
      </c>
      <c r="H99" s="41"/>
      <c r="I99" s="40">
        <v>0</v>
      </c>
      <c r="J99" s="41"/>
      <c r="K99" s="40">
        <v>0</v>
      </c>
      <c r="L99" s="41"/>
      <c r="M99" s="40">
        <v>0</v>
      </c>
      <c r="N99" s="41"/>
      <c r="O99" s="40">
        <v>0</v>
      </c>
      <c r="Q99" s="63">
        <f t="shared" si="66"/>
        <v>0</v>
      </c>
      <c r="S99" s="39" t="s">
        <v>47</v>
      </c>
    </row>
    <row r="100" spans="1:19" s="38" customFormat="1" ht="14.9" thickBot="1" x14ac:dyDescent="0.35">
      <c r="A100" s="38" t="s">
        <v>51</v>
      </c>
      <c r="C100" s="40">
        <v>0</v>
      </c>
      <c r="D100" s="41"/>
      <c r="E100" s="40">
        <v>0</v>
      </c>
      <c r="F100" s="41"/>
      <c r="G100" s="40">
        <v>0</v>
      </c>
      <c r="H100" s="41"/>
      <c r="I100" s="40">
        <v>0</v>
      </c>
      <c r="J100" s="41"/>
      <c r="K100" s="40">
        <v>0</v>
      </c>
      <c r="L100" s="41"/>
      <c r="M100" s="40">
        <v>0</v>
      </c>
      <c r="N100" s="41"/>
      <c r="O100" s="40">
        <v>0</v>
      </c>
      <c r="Q100" s="63">
        <f t="shared" si="66"/>
        <v>0</v>
      </c>
      <c r="S100" s="39" t="s">
        <v>46</v>
      </c>
    </row>
    <row r="101" spans="1:19" s="62" customFormat="1" x14ac:dyDescent="0.3">
      <c r="A101" s="62" t="s">
        <v>52</v>
      </c>
      <c r="C101" s="101">
        <f>C100</f>
        <v>0</v>
      </c>
      <c r="E101" s="101">
        <f>SUM(C100+E100-C102)</f>
        <v>0</v>
      </c>
      <c r="G101" s="101">
        <f>SUM(E101+G100-G102)</f>
        <v>0</v>
      </c>
      <c r="I101" s="101">
        <f>SUM(G101+I100-I102)</f>
        <v>0</v>
      </c>
      <c r="K101" s="101">
        <f>SUM(I101+K100-K102)</f>
        <v>0</v>
      </c>
      <c r="M101" s="101">
        <f>SUM(K101+M100-M102)</f>
        <v>0</v>
      </c>
      <c r="O101" s="101">
        <f>SUM(M101+O100-O102)</f>
        <v>0</v>
      </c>
      <c r="Q101" s="63"/>
      <c r="S101" s="69" t="s">
        <v>54</v>
      </c>
    </row>
    <row r="102" spans="1:19" s="38" customFormat="1" x14ac:dyDescent="0.3">
      <c r="A102" s="38" t="s">
        <v>53</v>
      </c>
      <c r="C102" s="40">
        <v>0</v>
      </c>
      <c r="D102" s="41"/>
      <c r="E102" s="40">
        <v>0</v>
      </c>
      <c r="F102" s="41"/>
      <c r="G102" s="40">
        <v>0</v>
      </c>
      <c r="H102" s="41"/>
      <c r="I102" s="40">
        <v>0</v>
      </c>
      <c r="J102" s="41"/>
      <c r="K102" s="40">
        <v>0</v>
      </c>
      <c r="L102" s="41"/>
      <c r="M102" s="40">
        <v>0</v>
      </c>
      <c r="N102" s="41"/>
      <c r="O102" s="40">
        <v>0</v>
      </c>
      <c r="Q102" s="43"/>
      <c r="S102" s="39" t="s">
        <v>55</v>
      </c>
    </row>
    <row r="103" spans="1:19" s="38" customFormat="1" x14ac:dyDescent="0.3">
      <c r="C103" s="43"/>
      <c r="E103" s="43"/>
      <c r="G103" s="43"/>
      <c r="I103" s="43"/>
      <c r="K103" s="43"/>
      <c r="M103" s="43"/>
      <c r="O103" s="43"/>
      <c r="Q103" s="32"/>
      <c r="S103" s="39"/>
    </row>
    <row r="104" spans="1:19" s="38" customFormat="1" x14ac:dyDescent="0.3">
      <c r="A104" s="45" t="s">
        <v>43</v>
      </c>
      <c r="B104" s="45"/>
      <c r="C104" s="46">
        <f>O77-C98+C99-C100</f>
        <v>2770</v>
      </c>
      <c r="D104" s="45"/>
      <c r="E104" s="46">
        <f>C104-E98+E99-E100</f>
        <v>2770</v>
      </c>
      <c r="F104" s="45"/>
      <c r="G104" s="46">
        <f>E104-G98+G99-G100</f>
        <v>2770</v>
      </c>
      <c r="H104" s="45"/>
      <c r="I104" s="46">
        <f>G104-I98+I99-I100</f>
        <v>2770</v>
      </c>
      <c r="J104" s="45"/>
      <c r="K104" s="46">
        <f>I104-K98+K99-K100</f>
        <v>2770</v>
      </c>
      <c r="L104" s="45"/>
      <c r="M104" s="46">
        <f>K104-M98+M99-M100</f>
        <v>2770</v>
      </c>
      <c r="N104" s="45"/>
      <c r="O104" s="46">
        <f>M104-O98+O99-O100</f>
        <v>2770</v>
      </c>
      <c r="P104" s="47"/>
      <c r="Q104" s="46" t="s">
        <v>39</v>
      </c>
      <c r="S104" s="39" t="s">
        <v>33</v>
      </c>
    </row>
    <row r="105" spans="1:19" s="38" customFormat="1" x14ac:dyDescent="0.3">
      <c r="C105" s="43"/>
      <c r="E105" s="43"/>
      <c r="G105" s="43"/>
      <c r="I105" s="43"/>
      <c r="K105" s="43"/>
      <c r="M105" s="43"/>
      <c r="O105" s="43"/>
      <c r="S105" s="39"/>
    </row>
    <row r="106" spans="1:19" s="50" customFormat="1" ht="13.15" x14ac:dyDescent="0.25">
      <c r="A106" s="108" t="s">
        <v>40</v>
      </c>
      <c r="B106" s="108"/>
      <c r="C106" s="108"/>
      <c r="D106" s="108"/>
      <c r="E106" s="108"/>
      <c r="F106" s="108"/>
      <c r="G106" s="108"/>
      <c r="H106" s="108"/>
      <c r="I106" s="108"/>
      <c r="K106" s="51"/>
      <c r="M106" s="51"/>
      <c r="O106" s="49">
        <f>3870-O104</f>
        <v>1100</v>
      </c>
      <c r="P106" s="52" t="s">
        <v>34</v>
      </c>
      <c r="Q106" s="48"/>
      <c r="S106" s="39"/>
    </row>
    <row r="107" spans="1:19" ht="14.9" thickBot="1" x14ac:dyDescent="0.35">
      <c r="A107" s="53"/>
      <c r="B107" s="53"/>
      <c r="C107" s="54"/>
      <c r="D107" s="53"/>
      <c r="E107" s="54"/>
      <c r="F107" s="53"/>
      <c r="G107" s="54"/>
      <c r="H107" s="53"/>
      <c r="I107" s="54"/>
      <c r="J107" s="53"/>
      <c r="K107" s="54"/>
      <c r="L107" s="53"/>
      <c r="M107" s="54"/>
      <c r="N107" s="53"/>
      <c r="O107" s="54"/>
    </row>
    <row r="109" spans="1:19" s="20" customFormat="1" ht="13.15" x14ac:dyDescent="0.25">
      <c r="C109" s="21" t="s">
        <v>15</v>
      </c>
      <c r="D109" s="22"/>
      <c r="E109" s="21" t="s">
        <v>16</v>
      </c>
      <c r="F109" s="22"/>
      <c r="G109" s="21" t="s">
        <v>17</v>
      </c>
      <c r="H109" s="22"/>
      <c r="I109" s="21" t="s">
        <v>18</v>
      </c>
      <c r="J109" s="22"/>
      <c r="K109" s="21" t="s">
        <v>19</v>
      </c>
      <c r="L109" s="22"/>
      <c r="M109" s="21" t="s">
        <v>20</v>
      </c>
      <c r="N109" s="22"/>
      <c r="O109" s="21" t="s">
        <v>21</v>
      </c>
      <c r="Q109" s="22"/>
      <c r="S109" s="23"/>
    </row>
    <row r="110" spans="1:19" s="25" customFormat="1" ht="13.15" x14ac:dyDescent="0.25">
      <c r="A110" s="24" t="s">
        <v>66</v>
      </c>
      <c r="B110" s="28"/>
      <c r="C110" s="27">
        <f>O83+1</f>
        <v>42732</v>
      </c>
      <c r="D110" s="28"/>
      <c r="E110" s="27">
        <f>C110+1</f>
        <v>42733</v>
      </c>
      <c r="F110" s="28"/>
      <c r="G110" s="27">
        <f>E110+1</f>
        <v>42734</v>
      </c>
      <c r="H110" s="28"/>
      <c r="I110" s="27">
        <f>G110+1</f>
        <v>42735</v>
      </c>
      <c r="J110" s="28"/>
      <c r="K110" s="27">
        <f>I110+1</f>
        <v>42736</v>
      </c>
      <c r="L110" s="28"/>
      <c r="M110" s="27">
        <f>K110+1</f>
        <v>42737</v>
      </c>
      <c r="N110" s="28"/>
      <c r="O110" s="27">
        <f>M110+1</f>
        <v>42738</v>
      </c>
      <c r="Q110" s="27" t="s">
        <v>23</v>
      </c>
      <c r="S110" s="29"/>
    </row>
    <row r="111" spans="1:19" x14ac:dyDescent="0.3">
      <c r="A111" t="s">
        <v>24</v>
      </c>
      <c r="C111" s="30">
        <f>C3+C30+C57+C84</f>
        <v>0</v>
      </c>
      <c r="D111" s="31"/>
      <c r="E111" s="30">
        <f t="shared" ref="E111" si="79">E3+E30+E57+E84</f>
        <v>0</v>
      </c>
      <c r="F111" s="31"/>
      <c r="G111" s="30">
        <f t="shared" ref="G111" si="80">G3+G30+G57+G84</f>
        <v>0</v>
      </c>
      <c r="H111" s="31"/>
      <c r="I111" s="30">
        <f t="shared" ref="I111" si="81">I3+I30+I57+I84</f>
        <v>0</v>
      </c>
      <c r="J111" s="31"/>
      <c r="K111" s="30">
        <f t="shared" ref="K111" si="82">K3+K30+K57+K84</f>
        <v>0</v>
      </c>
      <c r="L111" s="31"/>
      <c r="M111" s="30">
        <f t="shared" ref="M111" si="83">M3+M30+M57+M84</f>
        <v>0</v>
      </c>
      <c r="N111" s="31"/>
      <c r="O111" s="30">
        <f t="shared" ref="O111" si="84">O3+O30+O57+O84</f>
        <v>0</v>
      </c>
      <c r="P111" s="31"/>
      <c r="Q111" s="32">
        <f>SUM(C111:P111)</f>
        <v>0</v>
      </c>
      <c r="S111" s="33" t="s">
        <v>25</v>
      </c>
    </row>
    <row r="112" spans="1:19" x14ac:dyDescent="0.3">
      <c r="A112" t="s">
        <v>26</v>
      </c>
      <c r="C112" s="30">
        <f t="shared" ref="C112:O118" si="85">C4+C31+C58+C85</f>
        <v>0</v>
      </c>
      <c r="D112" s="31"/>
      <c r="E112" s="30">
        <f t="shared" si="85"/>
        <v>0</v>
      </c>
      <c r="F112" s="31"/>
      <c r="G112" s="30">
        <f t="shared" si="85"/>
        <v>0</v>
      </c>
      <c r="H112" s="31"/>
      <c r="I112" s="30">
        <f t="shared" si="85"/>
        <v>0</v>
      </c>
      <c r="J112" s="31"/>
      <c r="K112" s="30">
        <f t="shared" si="85"/>
        <v>0</v>
      </c>
      <c r="L112" s="31"/>
      <c r="M112" s="30">
        <f t="shared" si="85"/>
        <v>0</v>
      </c>
      <c r="N112" s="31"/>
      <c r="O112" s="30">
        <f t="shared" si="85"/>
        <v>0</v>
      </c>
      <c r="P112" s="31"/>
      <c r="Q112" s="32">
        <f t="shared" ref="Q112:Q119" si="86">SUM(C112:P112)</f>
        <v>0</v>
      </c>
      <c r="S112" s="33" t="s">
        <v>27</v>
      </c>
    </row>
    <row r="113" spans="1:19" x14ac:dyDescent="0.3">
      <c r="A113" t="s">
        <v>28</v>
      </c>
      <c r="C113" s="30">
        <f t="shared" si="85"/>
        <v>0</v>
      </c>
      <c r="D113" s="31"/>
      <c r="E113" s="30">
        <f t="shared" si="85"/>
        <v>0</v>
      </c>
      <c r="F113" s="31"/>
      <c r="G113" s="30">
        <f t="shared" si="85"/>
        <v>0</v>
      </c>
      <c r="H113" s="31"/>
      <c r="I113" s="30">
        <f t="shared" si="85"/>
        <v>0</v>
      </c>
      <c r="J113" s="31"/>
      <c r="K113" s="30">
        <f t="shared" si="85"/>
        <v>0</v>
      </c>
      <c r="L113" s="31"/>
      <c r="M113" s="30">
        <f t="shared" si="85"/>
        <v>0</v>
      </c>
      <c r="N113" s="31"/>
      <c r="O113" s="30">
        <f t="shared" si="85"/>
        <v>0</v>
      </c>
      <c r="P113" s="31"/>
      <c r="Q113" s="32">
        <f t="shared" si="86"/>
        <v>0</v>
      </c>
      <c r="S113" s="33" t="s">
        <v>25</v>
      </c>
    </row>
    <row r="114" spans="1:19" x14ac:dyDescent="0.3">
      <c r="A114" t="s">
        <v>41</v>
      </c>
      <c r="C114" s="30">
        <f t="shared" si="85"/>
        <v>0</v>
      </c>
      <c r="D114" s="31"/>
      <c r="E114" s="30">
        <f t="shared" si="85"/>
        <v>0</v>
      </c>
      <c r="F114" s="31"/>
      <c r="G114" s="30">
        <f t="shared" si="85"/>
        <v>0</v>
      </c>
      <c r="H114" s="31"/>
      <c r="I114" s="30">
        <f t="shared" si="85"/>
        <v>0</v>
      </c>
      <c r="J114" s="31"/>
      <c r="K114" s="30">
        <f t="shared" si="85"/>
        <v>0</v>
      </c>
      <c r="L114" s="31"/>
      <c r="M114" s="30">
        <f t="shared" si="85"/>
        <v>0</v>
      </c>
      <c r="N114" s="31"/>
      <c r="O114" s="30">
        <f t="shared" si="85"/>
        <v>0</v>
      </c>
      <c r="P114" s="31"/>
      <c r="Q114" s="32">
        <f t="shared" si="86"/>
        <v>0</v>
      </c>
      <c r="S114" s="33" t="s">
        <v>25</v>
      </c>
    </row>
    <row r="115" spans="1:19" x14ac:dyDescent="0.3">
      <c r="A115" t="s">
        <v>29</v>
      </c>
      <c r="C115" s="30">
        <f t="shared" si="85"/>
        <v>0</v>
      </c>
      <c r="D115" s="31"/>
      <c r="E115" s="30">
        <f t="shared" si="85"/>
        <v>0</v>
      </c>
      <c r="F115" s="31"/>
      <c r="G115" s="30">
        <f t="shared" si="85"/>
        <v>0</v>
      </c>
      <c r="H115" s="31"/>
      <c r="I115" s="30">
        <f t="shared" si="85"/>
        <v>0</v>
      </c>
      <c r="J115" s="31"/>
      <c r="K115" s="30">
        <f t="shared" si="85"/>
        <v>0</v>
      </c>
      <c r="L115" s="31"/>
      <c r="M115" s="30">
        <f t="shared" si="85"/>
        <v>0</v>
      </c>
      <c r="N115" s="31"/>
      <c r="O115" s="30">
        <f t="shared" si="85"/>
        <v>0</v>
      </c>
      <c r="P115" s="31"/>
      <c r="Q115" s="32">
        <f t="shared" si="86"/>
        <v>0</v>
      </c>
      <c r="S115" s="33" t="s">
        <v>25</v>
      </c>
    </row>
    <row r="116" spans="1:19" x14ac:dyDescent="0.3">
      <c r="A116" t="s">
        <v>42</v>
      </c>
      <c r="C116" s="30">
        <f t="shared" si="85"/>
        <v>0</v>
      </c>
      <c r="D116" s="31"/>
      <c r="E116" s="30">
        <f t="shared" si="85"/>
        <v>0</v>
      </c>
      <c r="F116" s="31"/>
      <c r="G116" s="30">
        <f t="shared" si="85"/>
        <v>0</v>
      </c>
      <c r="H116" s="31"/>
      <c r="I116" s="30">
        <f t="shared" si="85"/>
        <v>0</v>
      </c>
      <c r="J116" s="31"/>
      <c r="K116" s="30">
        <f t="shared" si="85"/>
        <v>0</v>
      </c>
      <c r="L116" s="31"/>
      <c r="M116" s="30">
        <f t="shared" si="85"/>
        <v>0</v>
      </c>
      <c r="N116" s="31"/>
      <c r="O116" s="30">
        <f t="shared" si="85"/>
        <v>0</v>
      </c>
      <c r="P116" s="31"/>
      <c r="Q116" s="35">
        <f t="shared" si="86"/>
        <v>0</v>
      </c>
      <c r="S116" s="33" t="s">
        <v>25</v>
      </c>
    </row>
    <row r="117" spans="1:19" s="38" customFormat="1" x14ac:dyDescent="0.3">
      <c r="A117" s="36" t="s">
        <v>30</v>
      </c>
      <c r="B117" s="37"/>
      <c r="C117" s="32">
        <f>SUM(C111:C116)</f>
        <v>0</v>
      </c>
      <c r="D117" s="37"/>
      <c r="E117" s="32">
        <f>SUM(E111:E116)</f>
        <v>0</v>
      </c>
      <c r="F117" s="37"/>
      <c r="G117" s="32">
        <f>SUM(G111:G116)</f>
        <v>0</v>
      </c>
      <c r="H117" s="37"/>
      <c r="I117" s="32">
        <f>SUM(I111:I116)</f>
        <v>0</v>
      </c>
      <c r="J117" s="37"/>
      <c r="K117" s="32">
        <f>SUM(K111:K116)</f>
        <v>0</v>
      </c>
      <c r="L117" s="37"/>
      <c r="M117" s="32">
        <f>SUM(M111:M116)</f>
        <v>0</v>
      </c>
      <c r="N117" s="37"/>
      <c r="O117" s="32">
        <f>SUM(O111:O116)</f>
        <v>0</v>
      </c>
      <c r="Q117" s="32">
        <f t="shared" si="86"/>
        <v>0</v>
      </c>
      <c r="S117" s="39"/>
    </row>
    <row r="118" spans="1:19" s="38" customFormat="1" x14ac:dyDescent="0.3">
      <c r="A118" s="38" t="s">
        <v>31</v>
      </c>
      <c r="C118" s="30">
        <f t="shared" si="85"/>
        <v>0</v>
      </c>
      <c r="D118" s="41"/>
      <c r="E118" s="30">
        <f t="shared" si="85"/>
        <v>0</v>
      </c>
      <c r="F118" s="41"/>
      <c r="G118" s="30">
        <f t="shared" si="85"/>
        <v>0</v>
      </c>
      <c r="H118" s="41"/>
      <c r="I118" s="30">
        <f t="shared" si="85"/>
        <v>0</v>
      </c>
      <c r="J118" s="41"/>
      <c r="K118" s="30">
        <f t="shared" si="85"/>
        <v>0</v>
      </c>
      <c r="L118" s="41"/>
      <c r="M118" s="30">
        <f t="shared" si="85"/>
        <v>0</v>
      </c>
      <c r="N118" s="41"/>
      <c r="O118" s="30">
        <f t="shared" si="85"/>
        <v>0</v>
      </c>
      <c r="P118" s="41"/>
      <c r="Q118" s="32">
        <f t="shared" si="86"/>
        <v>0</v>
      </c>
      <c r="S118" s="39" t="s">
        <v>49</v>
      </c>
    </row>
    <row r="119" spans="1:19" s="38" customFormat="1" x14ac:dyDescent="0.3">
      <c r="A119" s="36" t="s">
        <v>30</v>
      </c>
      <c r="B119" s="37"/>
      <c r="C119" s="42">
        <f>SUM(C117:C118)</f>
        <v>0</v>
      </c>
      <c r="D119" s="37"/>
      <c r="E119" s="42">
        <f>SUM(E117:E118)</f>
        <v>0</v>
      </c>
      <c r="F119" s="37"/>
      <c r="G119" s="42">
        <f>SUM(G117:G118)</f>
        <v>0</v>
      </c>
      <c r="H119" s="37"/>
      <c r="I119" s="42">
        <f>SUM(I117:I118)</f>
        <v>0</v>
      </c>
      <c r="J119" s="37"/>
      <c r="K119" s="42">
        <f>SUM(K117:K118)</f>
        <v>0</v>
      </c>
      <c r="L119" s="37"/>
      <c r="M119" s="42">
        <f>SUM(M117:M118)</f>
        <v>0</v>
      </c>
      <c r="N119" s="37"/>
      <c r="O119" s="42">
        <f>SUM(O117:O118)</f>
        <v>0</v>
      </c>
      <c r="Q119" s="42">
        <f t="shared" si="86"/>
        <v>0</v>
      </c>
      <c r="S119" s="39"/>
    </row>
    <row r="120" spans="1:19" s="38" customFormat="1" x14ac:dyDescent="0.3">
      <c r="C120" s="43"/>
      <c r="E120" s="43"/>
      <c r="G120" s="43"/>
      <c r="I120" s="43"/>
      <c r="K120" s="43"/>
      <c r="M120" s="43"/>
      <c r="O120" s="43"/>
      <c r="Q120" s="32"/>
      <c r="S120" s="39"/>
    </row>
    <row r="121" spans="1:19" s="38" customFormat="1" x14ac:dyDescent="0.3">
      <c r="C121" s="43"/>
      <c r="E121" s="43"/>
      <c r="G121" s="43"/>
      <c r="I121" s="43"/>
      <c r="K121" s="43"/>
      <c r="M121" s="43"/>
      <c r="O121" s="43"/>
      <c r="Q121" s="32"/>
      <c r="S121" s="39"/>
    </row>
    <row r="122" spans="1:19" s="67" customFormat="1" x14ac:dyDescent="0.3">
      <c r="A122" s="67" t="s">
        <v>56</v>
      </c>
      <c r="C122" s="68">
        <f>C111+C118</f>
        <v>0</v>
      </c>
      <c r="E122" s="68">
        <f t="shared" ref="E122" si="87">E111+E118</f>
        <v>0</v>
      </c>
      <c r="G122" s="68">
        <f t="shared" ref="G122" si="88">G111+G118</f>
        <v>0</v>
      </c>
      <c r="I122" s="68">
        <f t="shared" ref="I122" si="89">I111+I118</f>
        <v>0</v>
      </c>
      <c r="K122" s="68">
        <f t="shared" ref="K122" si="90">K111+K118</f>
        <v>0</v>
      </c>
      <c r="M122" s="68">
        <f t="shared" ref="M122" si="91">M111+M118</f>
        <v>0</v>
      </c>
      <c r="O122" s="68">
        <f t="shared" ref="O122" si="92">O111+O118</f>
        <v>0</v>
      </c>
      <c r="Q122" s="63">
        <f t="shared" ref="Q122:Q127" si="93">SUM(C122:P122)</f>
        <v>0</v>
      </c>
      <c r="S122" s="69" t="s">
        <v>57</v>
      </c>
    </row>
    <row r="123" spans="1:19" s="44" customFormat="1" x14ac:dyDescent="0.3">
      <c r="A123" s="44" t="s">
        <v>58</v>
      </c>
      <c r="C123" s="70">
        <f t="shared" ref="C123:O123" si="94">C15+C42+C69+C96</f>
        <v>0</v>
      </c>
      <c r="D123" s="103"/>
      <c r="E123" s="70">
        <f t="shared" si="94"/>
        <v>0</v>
      </c>
      <c r="F123" s="103"/>
      <c r="G123" s="70">
        <f t="shared" si="94"/>
        <v>0</v>
      </c>
      <c r="H123" s="103"/>
      <c r="I123" s="70">
        <f t="shared" si="94"/>
        <v>0</v>
      </c>
      <c r="J123" s="103"/>
      <c r="K123" s="70">
        <f t="shared" si="94"/>
        <v>0</v>
      </c>
      <c r="L123" s="103"/>
      <c r="M123" s="70">
        <f t="shared" si="94"/>
        <v>0</v>
      </c>
      <c r="N123" s="103"/>
      <c r="O123" s="70">
        <f t="shared" si="94"/>
        <v>0</v>
      </c>
      <c r="P123" s="103"/>
      <c r="Q123" s="63">
        <f t="shared" si="93"/>
        <v>0</v>
      </c>
      <c r="S123" s="66" t="s">
        <v>44</v>
      </c>
    </row>
    <row r="124" spans="1:19" s="38" customFormat="1" x14ac:dyDescent="0.3">
      <c r="A124" s="37" t="s">
        <v>32</v>
      </c>
      <c r="B124" s="37"/>
      <c r="C124" s="32">
        <f>-C118</f>
        <v>0</v>
      </c>
      <c r="D124" s="37"/>
      <c r="E124" s="32">
        <f t="shared" ref="E124" si="95">-E118</f>
        <v>0</v>
      </c>
      <c r="F124" s="37"/>
      <c r="G124" s="32">
        <f t="shared" ref="G124" si="96">-G118</f>
        <v>0</v>
      </c>
      <c r="H124" s="37"/>
      <c r="I124" s="32">
        <f t="shared" ref="I124" si="97">-I118</f>
        <v>0</v>
      </c>
      <c r="J124" s="37"/>
      <c r="K124" s="32">
        <f t="shared" ref="K124" si="98">-K118</f>
        <v>0</v>
      </c>
      <c r="L124" s="37"/>
      <c r="M124" s="32">
        <f t="shared" ref="M124" si="99">-M118</f>
        <v>0</v>
      </c>
      <c r="N124" s="37"/>
      <c r="O124" s="32">
        <f t="shared" ref="O124" si="100">-O118</f>
        <v>0</v>
      </c>
      <c r="Q124" s="63">
        <f t="shared" si="93"/>
        <v>0</v>
      </c>
      <c r="S124" s="39" t="s">
        <v>45</v>
      </c>
    </row>
    <row r="125" spans="1:19" s="38" customFormat="1" x14ac:dyDescent="0.3">
      <c r="A125" s="37" t="s">
        <v>59</v>
      </c>
      <c r="B125" s="37"/>
      <c r="C125" s="32">
        <f>IF(C124&gt;C111,C124-C111+C123,C124-C111+C123)</f>
        <v>0</v>
      </c>
      <c r="D125" s="37"/>
      <c r="E125" s="32">
        <f t="shared" ref="E125" si="101">IF(E124&gt;E111,E124-E111+E123,E124-E111+E123)</f>
        <v>0</v>
      </c>
      <c r="F125" s="37"/>
      <c r="G125" s="32">
        <f t="shared" ref="G125" si="102">IF(G124&gt;G111,G124-G111+G123,G124-G111+G123)</f>
        <v>0</v>
      </c>
      <c r="H125" s="37"/>
      <c r="I125" s="32">
        <f t="shared" ref="I125" si="103">IF(I124&gt;I111,I124-I111+I123,I124-I111+I123)</f>
        <v>0</v>
      </c>
      <c r="J125" s="37"/>
      <c r="K125" s="32">
        <f t="shared" ref="K125" si="104">IF(K124&gt;K111,K124-K111+K123,K124-K111+K123)</f>
        <v>0</v>
      </c>
      <c r="L125" s="37"/>
      <c r="M125" s="32">
        <f t="shared" ref="M125" si="105">IF(M124&gt;M111,M124-M111+M123,M124-M111+M123)</f>
        <v>0</v>
      </c>
      <c r="N125" s="37"/>
      <c r="O125" s="32">
        <f t="shared" ref="O125" si="106">IF(O124&gt;O111,O124-O111+O123,O124-O111+O123)</f>
        <v>0</v>
      </c>
      <c r="P125" s="37"/>
      <c r="Q125" s="63">
        <f t="shared" si="93"/>
        <v>0</v>
      </c>
      <c r="S125" s="39" t="s">
        <v>48</v>
      </c>
    </row>
    <row r="126" spans="1:19" s="38" customFormat="1" ht="12.75" customHeight="1" x14ac:dyDescent="0.3">
      <c r="A126" s="38" t="s">
        <v>60</v>
      </c>
      <c r="C126" s="30">
        <f t="shared" ref="C126:C127" si="107">C18+C45+C72+C99</f>
        <v>0</v>
      </c>
      <c r="D126" s="31"/>
      <c r="E126" s="30">
        <f t="shared" ref="E126:E127" si="108">E18+E45+E72+E99</f>
        <v>0</v>
      </c>
      <c r="F126" s="31"/>
      <c r="G126" s="30">
        <f t="shared" ref="G126:G127" si="109">G18+G45+G72+G99</f>
        <v>0</v>
      </c>
      <c r="H126" s="31"/>
      <c r="I126" s="30">
        <f t="shared" ref="I126:I127" si="110">I18+I45+I72+I99</f>
        <v>0</v>
      </c>
      <c r="J126" s="31"/>
      <c r="K126" s="30">
        <f t="shared" ref="K126:K127" si="111">K18+K45+K72+K99</f>
        <v>0</v>
      </c>
      <c r="L126" s="31"/>
      <c r="M126" s="30">
        <f t="shared" ref="M126:M127" si="112">M18+M45+M72+M99</f>
        <v>0</v>
      </c>
      <c r="N126" s="31"/>
      <c r="O126" s="30">
        <f t="shared" ref="O126:O127" si="113">O18+O45+O72+O99</f>
        <v>0</v>
      </c>
      <c r="P126" s="31"/>
      <c r="Q126" s="63">
        <f t="shared" si="93"/>
        <v>0</v>
      </c>
      <c r="S126" s="39" t="s">
        <v>47</v>
      </c>
    </row>
    <row r="127" spans="1:19" s="38" customFormat="1" ht="14.9" thickBot="1" x14ac:dyDescent="0.35">
      <c r="A127" s="38" t="s">
        <v>51</v>
      </c>
      <c r="C127" s="30">
        <f t="shared" si="107"/>
        <v>0</v>
      </c>
      <c r="D127" s="31"/>
      <c r="E127" s="30">
        <f t="shared" si="108"/>
        <v>0</v>
      </c>
      <c r="F127" s="31"/>
      <c r="G127" s="30">
        <f t="shared" si="109"/>
        <v>0</v>
      </c>
      <c r="H127" s="31"/>
      <c r="I127" s="30">
        <f t="shared" si="110"/>
        <v>0</v>
      </c>
      <c r="J127" s="31"/>
      <c r="K127" s="30">
        <f t="shared" si="111"/>
        <v>0</v>
      </c>
      <c r="L127" s="31"/>
      <c r="M127" s="30">
        <f t="shared" si="112"/>
        <v>0</v>
      </c>
      <c r="N127" s="31"/>
      <c r="O127" s="30">
        <f t="shared" si="113"/>
        <v>0</v>
      </c>
      <c r="P127" s="31"/>
      <c r="Q127" s="63">
        <f t="shared" si="93"/>
        <v>0</v>
      </c>
      <c r="S127" s="39" t="s">
        <v>46</v>
      </c>
    </row>
    <row r="128" spans="1:19" s="62" customFormat="1" x14ac:dyDescent="0.3">
      <c r="A128" s="62" t="s">
        <v>52</v>
      </c>
      <c r="C128" s="101">
        <f>C127</f>
        <v>0</v>
      </c>
      <c r="E128" s="101">
        <f>SUM(C127+E127-C129)</f>
        <v>0</v>
      </c>
      <c r="G128" s="101">
        <f>SUM(E128+G127-G129)</f>
        <v>0</v>
      </c>
      <c r="I128" s="101">
        <f>SUM(G128+I127-I129)</f>
        <v>0</v>
      </c>
      <c r="K128" s="101">
        <f>SUM(I128+K127-K129)</f>
        <v>0</v>
      </c>
      <c r="M128" s="101">
        <f>SUM(K128+M127-M129)</f>
        <v>0</v>
      </c>
      <c r="O128" s="101">
        <f>SUM(M128+O127-O129)</f>
        <v>0</v>
      </c>
      <c r="Q128" s="63"/>
      <c r="S128" s="69" t="s">
        <v>54</v>
      </c>
    </row>
    <row r="129" spans="1:19" s="38" customFormat="1" x14ac:dyDescent="0.3">
      <c r="A129" s="38" t="s">
        <v>53</v>
      </c>
      <c r="C129" s="30">
        <f t="shared" ref="C129:O129" si="114">C21+C48+C75+C102</f>
        <v>0</v>
      </c>
      <c r="D129" s="41"/>
      <c r="E129" s="30">
        <f t="shared" si="114"/>
        <v>0</v>
      </c>
      <c r="F129" s="41"/>
      <c r="G129" s="30">
        <f t="shared" si="114"/>
        <v>0</v>
      </c>
      <c r="H129" s="41"/>
      <c r="I129" s="30">
        <f t="shared" si="114"/>
        <v>0</v>
      </c>
      <c r="J129" s="41"/>
      <c r="K129" s="30">
        <f t="shared" si="114"/>
        <v>0</v>
      </c>
      <c r="L129" s="41"/>
      <c r="M129" s="30">
        <f t="shared" si="114"/>
        <v>0</v>
      </c>
      <c r="N129" s="41"/>
      <c r="O129" s="30">
        <f t="shared" si="114"/>
        <v>0</v>
      </c>
      <c r="P129" s="41"/>
      <c r="Q129" s="43"/>
      <c r="S129" s="39" t="s">
        <v>55</v>
      </c>
    </row>
    <row r="130" spans="1:19" s="38" customFormat="1" x14ac:dyDescent="0.3">
      <c r="C130" s="43"/>
      <c r="E130" s="43"/>
      <c r="G130" s="43"/>
      <c r="I130" s="43"/>
      <c r="K130" s="43"/>
      <c r="M130" s="43"/>
      <c r="O130" s="43"/>
      <c r="Q130" s="32"/>
      <c r="S130" s="39"/>
    </row>
    <row r="131" spans="1:19" s="38" customFormat="1" x14ac:dyDescent="0.3">
      <c r="A131" s="45" t="s">
        <v>43</v>
      </c>
      <c r="B131" s="45"/>
      <c r="C131" s="40">
        <f>3870-C125+C126-C127-1100</f>
        <v>2770</v>
      </c>
      <c r="D131" s="45"/>
      <c r="E131" s="46">
        <f>C131-E125+E126-E127</f>
        <v>2770</v>
      </c>
      <c r="F131" s="45"/>
      <c r="G131" s="46">
        <f>E131-G125+G126-G127</f>
        <v>2770</v>
      </c>
      <c r="H131" s="45"/>
      <c r="I131" s="46">
        <f>G131-I125+I126-I127</f>
        <v>2770</v>
      </c>
      <c r="J131" s="45"/>
      <c r="K131" s="46">
        <f>I131-K125+K126-K127</f>
        <v>2770</v>
      </c>
      <c r="L131" s="45"/>
      <c r="M131" s="46">
        <f>K131-M125+M126-M127</f>
        <v>2770</v>
      </c>
      <c r="N131" s="45"/>
      <c r="O131" s="46">
        <f>M131-O125+O126-O127</f>
        <v>2770</v>
      </c>
      <c r="P131" s="47"/>
      <c r="Q131" s="46" t="s">
        <v>39</v>
      </c>
      <c r="S131" s="39" t="s">
        <v>33</v>
      </c>
    </row>
    <row r="132" spans="1:19" s="38" customFormat="1" x14ac:dyDescent="0.3">
      <c r="C132" s="43"/>
      <c r="E132" s="43"/>
      <c r="G132" s="43"/>
      <c r="I132" s="43"/>
      <c r="K132" s="43"/>
      <c r="M132" s="43"/>
      <c r="O132" s="43"/>
      <c r="S132" s="39"/>
    </row>
    <row r="133" spans="1:19" s="50" customFormat="1" ht="13.15" x14ac:dyDescent="0.25">
      <c r="A133" s="108" t="s">
        <v>40</v>
      </c>
      <c r="B133" s="108"/>
      <c r="C133" s="108"/>
      <c r="D133" s="108"/>
      <c r="E133" s="108"/>
      <c r="F133" s="108"/>
      <c r="G133" s="108"/>
      <c r="H133" s="108"/>
      <c r="I133" s="108"/>
      <c r="K133" s="51"/>
      <c r="M133" s="51"/>
      <c r="O133" s="49">
        <f>3870-O131</f>
        <v>1100</v>
      </c>
      <c r="P133" s="52" t="s">
        <v>34</v>
      </c>
      <c r="Q133" s="48"/>
      <c r="S133" s="39"/>
    </row>
  </sheetData>
  <sheetProtection formatCells="0" formatColumns="0" formatRows="0"/>
  <mergeCells count="5">
    <mergeCell ref="A25:I25"/>
    <mergeCell ref="A52:I52"/>
    <mergeCell ref="A79:I79"/>
    <mergeCell ref="A106:I106"/>
    <mergeCell ref="A133:I133"/>
  </mergeCells>
  <printOptions horizontalCentered="1" verticalCentered="1"/>
  <pageMargins left="0" right="0" top="0" bottom="0" header="0.3" footer="0.3"/>
  <pageSetup fitToHeight="4" orientation="landscape" horizontalDpi="4294967294" verticalDpi="4294967294" r:id="rId1"/>
  <headerFooter>
    <oddFooter>&amp;L11/22/16</oddFooter>
  </headerFooter>
  <rowBreaks count="4" manualBreakCount="4">
    <brk id="26" max="16383" man="1"/>
    <brk id="53" max="16383" man="1"/>
    <brk id="80" max="16383" man="1"/>
    <brk id="10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5" sqref="O25"/>
    </sheetView>
  </sheetViews>
  <sheetFormatPr defaultRowHeight="14.3" x14ac:dyDescent="0.3"/>
  <cols>
    <col min="1" max="1" width="27.59765625" customWidth="1"/>
    <col min="2" max="2" width="1.59765625" customWidth="1"/>
    <col min="3" max="3" width="9.69921875" style="55" bestFit="1" customWidth="1"/>
    <col min="4" max="4" width="1.59765625" customWidth="1"/>
    <col min="5" max="5" width="9.5" style="55" customWidth="1"/>
    <col min="6" max="6" width="1.59765625" customWidth="1"/>
    <col min="7" max="7" width="9.69921875" style="55" bestFit="1" customWidth="1"/>
    <col min="8" max="8" width="1.59765625" customWidth="1"/>
    <col min="9" max="9" width="9.796875" style="55" customWidth="1"/>
    <col min="10" max="10" width="1.59765625" customWidth="1"/>
    <col min="11" max="11" width="9.8984375" style="55" customWidth="1"/>
    <col min="12" max="12" width="1.59765625" customWidth="1"/>
    <col min="13" max="13" width="9.69921875" style="55" bestFit="1" customWidth="1"/>
    <col min="14" max="14" width="1.59765625" customWidth="1"/>
    <col min="15" max="15" width="9.69921875" style="55" bestFit="1" customWidth="1"/>
    <col min="16" max="16" width="1.59765625" customWidth="1"/>
    <col min="17" max="17" width="10.59765625" bestFit="1" customWidth="1"/>
    <col min="18" max="18" width="1.3984375" customWidth="1"/>
    <col min="19" max="19" width="37.19921875" style="33" bestFit="1" customWidth="1"/>
    <col min="257" max="257" width="20.3984375" customWidth="1"/>
    <col min="258" max="258" width="1.59765625" customWidth="1"/>
    <col min="259" max="259" width="9.69921875" bestFit="1" customWidth="1"/>
    <col min="260" max="260" width="1.59765625" customWidth="1"/>
    <col min="261" max="261" width="12.296875" bestFit="1" customWidth="1"/>
    <col min="262" max="262" width="1.59765625" customWidth="1"/>
    <col min="263" max="263" width="9.69921875" bestFit="1" customWidth="1"/>
    <col min="264" max="264" width="1.59765625" customWidth="1"/>
    <col min="265" max="265" width="12.296875" bestFit="1" customWidth="1"/>
    <col min="266" max="266" width="1.59765625" customWidth="1"/>
    <col min="267" max="267" width="9.8984375" customWidth="1"/>
    <col min="268" max="268" width="1.59765625" customWidth="1"/>
    <col min="269" max="269" width="9.69921875" bestFit="1" customWidth="1"/>
    <col min="270" max="270" width="1.59765625" customWidth="1"/>
    <col min="271" max="271" width="9.69921875" bestFit="1" customWidth="1"/>
    <col min="272" max="272" width="1.59765625" customWidth="1"/>
    <col min="273" max="273" width="10.59765625" bestFit="1" customWidth="1"/>
    <col min="513" max="513" width="20.3984375" customWidth="1"/>
    <col min="514" max="514" width="1.59765625" customWidth="1"/>
    <col min="515" max="515" width="9.69921875" bestFit="1" customWidth="1"/>
    <col min="516" max="516" width="1.59765625" customWidth="1"/>
    <col min="517" max="517" width="12.296875" bestFit="1" customWidth="1"/>
    <col min="518" max="518" width="1.59765625" customWidth="1"/>
    <col min="519" max="519" width="9.69921875" bestFit="1" customWidth="1"/>
    <col min="520" max="520" width="1.59765625" customWidth="1"/>
    <col min="521" max="521" width="12.296875" bestFit="1" customWidth="1"/>
    <col min="522" max="522" width="1.59765625" customWidth="1"/>
    <col min="523" max="523" width="9.8984375" customWidth="1"/>
    <col min="524" max="524" width="1.59765625" customWidth="1"/>
    <col min="525" max="525" width="9.69921875" bestFit="1" customWidth="1"/>
    <col min="526" max="526" width="1.59765625" customWidth="1"/>
    <col min="527" max="527" width="9.69921875" bestFit="1" customWidth="1"/>
    <col min="528" max="528" width="1.59765625" customWidth="1"/>
    <col min="529" max="529" width="10.59765625" bestFit="1" customWidth="1"/>
    <col min="769" max="769" width="20.3984375" customWidth="1"/>
    <col min="770" max="770" width="1.59765625" customWidth="1"/>
    <col min="771" max="771" width="9.69921875" bestFit="1" customWidth="1"/>
    <col min="772" max="772" width="1.59765625" customWidth="1"/>
    <col min="773" max="773" width="12.296875" bestFit="1" customWidth="1"/>
    <col min="774" max="774" width="1.59765625" customWidth="1"/>
    <col min="775" max="775" width="9.69921875" bestFit="1" customWidth="1"/>
    <col min="776" max="776" width="1.59765625" customWidth="1"/>
    <col min="777" max="777" width="12.296875" bestFit="1" customWidth="1"/>
    <col min="778" max="778" width="1.59765625" customWidth="1"/>
    <col min="779" max="779" width="9.8984375" customWidth="1"/>
    <col min="780" max="780" width="1.59765625" customWidth="1"/>
    <col min="781" max="781" width="9.69921875" bestFit="1" customWidth="1"/>
    <col min="782" max="782" width="1.59765625" customWidth="1"/>
    <col min="783" max="783" width="9.69921875" bestFit="1" customWidth="1"/>
    <col min="784" max="784" width="1.59765625" customWidth="1"/>
    <col min="785" max="785" width="10.59765625" bestFit="1" customWidth="1"/>
    <col min="1025" max="1025" width="20.3984375" customWidth="1"/>
    <col min="1026" max="1026" width="1.59765625" customWidth="1"/>
    <col min="1027" max="1027" width="9.69921875" bestFit="1" customWidth="1"/>
    <col min="1028" max="1028" width="1.59765625" customWidth="1"/>
    <col min="1029" max="1029" width="12.296875" bestFit="1" customWidth="1"/>
    <col min="1030" max="1030" width="1.59765625" customWidth="1"/>
    <col min="1031" max="1031" width="9.69921875" bestFit="1" customWidth="1"/>
    <col min="1032" max="1032" width="1.59765625" customWidth="1"/>
    <col min="1033" max="1033" width="12.296875" bestFit="1" customWidth="1"/>
    <col min="1034" max="1034" width="1.59765625" customWidth="1"/>
    <col min="1035" max="1035" width="9.8984375" customWidth="1"/>
    <col min="1036" max="1036" width="1.59765625" customWidth="1"/>
    <col min="1037" max="1037" width="9.69921875" bestFit="1" customWidth="1"/>
    <col min="1038" max="1038" width="1.59765625" customWidth="1"/>
    <col min="1039" max="1039" width="9.69921875" bestFit="1" customWidth="1"/>
    <col min="1040" max="1040" width="1.59765625" customWidth="1"/>
    <col min="1041" max="1041" width="10.59765625" bestFit="1" customWidth="1"/>
    <col min="1281" max="1281" width="20.3984375" customWidth="1"/>
    <col min="1282" max="1282" width="1.59765625" customWidth="1"/>
    <col min="1283" max="1283" width="9.69921875" bestFit="1" customWidth="1"/>
    <col min="1284" max="1284" width="1.59765625" customWidth="1"/>
    <col min="1285" max="1285" width="12.296875" bestFit="1" customWidth="1"/>
    <col min="1286" max="1286" width="1.59765625" customWidth="1"/>
    <col min="1287" max="1287" width="9.69921875" bestFit="1" customWidth="1"/>
    <col min="1288" max="1288" width="1.59765625" customWidth="1"/>
    <col min="1289" max="1289" width="12.296875" bestFit="1" customWidth="1"/>
    <col min="1290" max="1290" width="1.59765625" customWidth="1"/>
    <col min="1291" max="1291" width="9.8984375" customWidth="1"/>
    <col min="1292" max="1292" width="1.59765625" customWidth="1"/>
    <col min="1293" max="1293" width="9.69921875" bestFit="1" customWidth="1"/>
    <col min="1294" max="1294" width="1.59765625" customWidth="1"/>
    <col min="1295" max="1295" width="9.69921875" bestFit="1" customWidth="1"/>
    <col min="1296" max="1296" width="1.59765625" customWidth="1"/>
    <col min="1297" max="1297" width="10.59765625" bestFit="1" customWidth="1"/>
    <col min="1537" max="1537" width="20.3984375" customWidth="1"/>
    <col min="1538" max="1538" width="1.59765625" customWidth="1"/>
    <col min="1539" max="1539" width="9.69921875" bestFit="1" customWidth="1"/>
    <col min="1540" max="1540" width="1.59765625" customWidth="1"/>
    <col min="1541" max="1541" width="12.296875" bestFit="1" customWidth="1"/>
    <col min="1542" max="1542" width="1.59765625" customWidth="1"/>
    <col min="1543" max="1543" width="9.69921875" bestFit="1" customWidth="1"/>
    <col min="1544" max="1544" width="1.59765625" customWidth="1"/>
    <col min="1545" max="1545" width="12.296875" bestFit="1" customWidth="1"/>
    <col min="1546" max="1546" width="1.59765625" customWidth="1"/>
    <col min="1547" max="1547" width="9.8984375" customWidth="1"/>
    <col min="1548" max="1548" width="1.59765625" customWidth="1"/>
    <col min="1549" max="1549" width="9.69921875" bestFit="1" customWidth="1"/>
    <col min="1550" max="1550" width="1.59765625" customWidth="1"/>
    <col min="1551" max="1551" width="9.69921875" bestFit="1" customWidth="1"/>
    <col min="1552" max="1552" width="1.59765625" customWidth="1"/>
    <col min="1553" max="1553" width="10.59765625" bestFit="1" customWidth="1"/>
    <col min="1793" max="1793" width="20.3984375" customWidth="1"/>
    <col min="1794" max="1794" width="1.59765625" customWidth="1"/>
    <col min="1795" max="1795" width="9.69921875" bestFit="1" customWidth="1"/>
    <col min="1796" max="1796" width="1.59765625" customWidth="1"/>
    <col min="1797" max="1797" width="12.296875" bestFit="1" customWidth="1"/>
    <col min="1798" max="1798" width="1.59765625" customWidth="1"/>
    <col min="1799" max="1799" width="9.69921875" bestFit="1" customWidth="1"/>
    <col min="1800" max="1800" width="1.59765625" customWidth="1"/>
    <col min="1801" max="1801" width="12.296875" bestFit="1" customWidth="1"/>
    <col min="1802" max="1802" width="1.59765625" customWidth="1"/>
    <col min="1803" max="1803" width="9.8984375" customWidth="1"/>
    <col min="1804" max="1804" width="1.59765625" customWidth="1"/>
    <col min="1805" max="1805" width="9.69921875" bestFit="1" customWidth="1"/>
    <col min="1806" max="1806" width="1.59765625" customWidth="1"/>
    <col min="1807" max="1807" width="9.69921875" bestFit="1" customWidth="1"/>
    <col min="1808" max="1808" width="1.59765625" customWidth="1"/>
    <col min="1809" max="1809" width="10.59765625" bestFit="1" customWidth="1"/>
    <col min="2049" max="2049" width="20.3984375" customWidth="1"/>
    <col min="2050" max="2050" width="1.59765625" customWidth="1"/>
    <col min="2051" max="2051" width="9.69921875" bestFit="1" customWidth="1"/>
    <col min="2052" max="2052" width="1.59765625" customWidth="1"/>
    <col min="2053" max="2053" width="12.296875" bestFit="1" customWidth="1"/>
    <col min="2054" max="2054" width="1.59765625" customWidth="1"/>
    <col min="2055" max="2055" width="9.69921875" bestFit="1" customWidth="1"/>
    <col min="2056" max="2056" width="1.59765625" customWidth="1"/>
    <col min="2057" max="2057" width="12.296875" bestFit="1" customWidth="1"/>
    <col min="2058" max="2058" width="1.59765625" customWidth="1"/>
    <col min="2059" max="2059" width="9.8984375" customWidth="1"/>
    <col min="2060" max="2060" width="1.59765625" customWidth="1"/>
    <col min="2061" max="2061" width="9.69921875" bestFit="1" customWidth="1"/>
    <col min="2062" max="2062" width="1.59765625" customWidth="1"/>
    <col min="2063" max="2063" width="9.69921875" bestFit="1" customWidth="1"/>
    <col min="2064" max="2064" width="1.59765625" customWidth="1"/>
    <col min="2065" max="2065" width="10.59765625" bestFit="1" customWidth="1"/>
    <col min="2305" max="2305" width="20.3984375" customWidth="1"/>
    <col min="2306" max="2306" width="1.59765625" customWidth="1"/>
    <col min="2307" max="2307" width="9.69921875" bestFit="1" customWidth="1"/>
    <col min="2308" max="2308" width="1.59765625" customWidth="1"/>
    <col min="2309" max="2309" width="12.296875" bestFit="1" customWidth="1"/>
    <col min="2310" max="2310" width="1.59765625" customWidth="1"/>
    <col min="2311" max="2311" width="9.69921875" bestFit="1" customWidth="1"/>
    <col min="2312" max="2312" width="1.59765625" customWidth="1"/>
    <col min="2313" max="2313" width="12.296875" bestFit="1" customWidth="1"/>
    <col min="2314" max="2314" width="1.59765625" customWidth="1"/>
    <col min="2315" max="2315" width="9.8984375" customWidth="1"/>
    <col min="2316" max="2316" width="1.59765625" customWidth="1"/>
    <col min="2317" max="2317" width="9.69921875" bestFit="1" customWidth="1"/>
    <col min="2318" max="2318" width="1.59765625" customWidth="1"/>
    <col min="2319" max="2319" width="9.69921875" bestFit="1" customWidth="1"/>
    <col min="2320" max="2320" width="1.59765625" customWidth="1"/>
    <col min="2321" max="2321" width="10.59765625" bestFit="1" customWidth="1"/>
    <col min="2561" max="2561" width="20.3984375" customWidth="1"/>
    <col min="2562" max="2562" width="1.59765625" customWidth="1"/>
    <col min="2563" max="2563" width="9.69921875" bestFit="1" customWidth="1"/>
    <col min="2564" max="2564" width="1.59765625" customWidth="1"/>
    <col min="2565" max="2565" width="12.296875" bestFit="1" customWidth="1"/>
    <col min="2566" max="2566" width="1.59765625" customWidth="1"/>
    <col min="2567" max="2567" width="9.69921875" bestFit="1" customWidth="1"/>
    <col min="2568" max="2568" width="1.59765625" customWidth="1"/>
    <col min="2569" max="2569" width="12.296875" bestFit="1" customWidth="1"/>
    <col min="2570" max="2570" width="1.59765625" customWidth="1"/>
    <col min="2571" max="2571" width="9.8984375" customWidth="1"/>
    <col min="2572" max="2572" width="1.59765625" customWidth="1"/>
    <col min="2573" max="2573" width="9.69921875" bestFit="1" customWidth="1"/>
    <col min="2574" max="2574" width="1.59765625" customWidth="1"/>
    <col min="2575" max="2575" width="9.69921875" bestFit="1" customWidth="1"/>
    <col min="2576" max="2576" width="1.59765625" customWidth="1"/>
    <col min="2577" max="2577" width="10.59765625" bestFit="1" customWidth="1"/>
    <col min="2817" max="2817" width="20.3984375" customWidth="1"/>
    <col min="2818" max="2818" width="1.59765625" customWidth="1"/>
    <col min="2819" max="2819" width="9.69921875" bestFit="1" customWidth="1"/>
    <col min="2820" max="2820" width="1.59765625" customWidth="1"/>
    <col min="2821" max="2821" width="12.296875" bestFit="1" customWidth="1"/>
    <col min="2822" max="2822" width="1.59765625" customWidth="1"/>
    <col min="2823" max="2823" width="9.69921875" bestFit="1" customWidth="1"/>
    <col min="2824" max="2824" width="1.59765625" customWidth="1"/>
    <col min="2825" max="2825" width="12.296875" bestFit="1" customWidth="1"/>
    <col min="2826" max="2826" width="1.59765625" customWidth="1"/>
    <col min="2827" max="2827" width="9.8984375" customWidth="1"/>
    <col min="2828" max="2828" width="1.59765625" customWidth="1"/>
    <col min="2829" max="2829" width="9.69921875" bestFit="1" customWidth="1"/>
    <col min="2830" max="2830" width="1.59765625" customWidth="1"/>
    <col min="2831" max="2831" width="9.69921875" bestFit="1" customWidth="1"/>
    <col min="2832" max="2832" width="1.59765625" customWidth="1"/>
    <col min="2833" max="2833" width="10.59765625" bestFit="1" customWidth="1"/>
    <col min="3073" max="3073" width="20.3984375" customWidth="1"/>
    <col min="3074" max="3074" width="1.59765625" customWidth="1"/>
    <col min="3075" max="3075" width="9.69921875" bestFit="1" customWidth="1"/>
    <col min="3076" max="3076" width="1.59765625" customWidth="1"/>
    <col min="3077" max="3077" width="12.296875" bestFit="1" customWidth="1"/>
    <col min="3078" max="3078" width="1.59765625" customWidth="1"/>
    <col min="3079" max="3079" width="9.69921875" bestFit="1" customWidth="1"/>
    <col min="3080" max="3080" width="1.59765625" customWidth="1"/>
    <col min="3081" max="3081" width="12.296875" bestFit="1" customWidth="1"/>
    <col min="3082" max="3082" width="1.59765625" customWidth="1"/>
    <col min="3083" max="3083" width="9.8984375" customWidth="1"/>
    <col min="3084" max="3084" width="1.59765625" customWidth="1"/>
    <col min="3085" max="3085" width="9.69921875" bestFit="1" customWidth="1"/>
    <col min="3086" max="3086" width="1.59765625" customWidth="1"/>
    <col min="3087" max="3087" width="9.69921875" bestFit="1" customWidth="1"/>
    <col min="3088" max="3088" width="1.59765625" customWidth="1"/>
    <col min="3089" max="3089" width="10.59765625" bestFit="1" customWidth="1"/>
    <col min="3329" max="3329" width="20.3984375" customWidth="1"/>
    <col min="3330" max="3330" width="1.59765625" customWidth="1"/>
    <col min="3331" max="3331" width="9.69921875" bestFit="1" customWidth="1"/>
    <col min="3332" max="3332" width="1.59765625" customWidth="1"/>
    <col min="3333" max="3333" width="12.296875" bestFit="1" customWidth="1"/>
    <col min="3334" max="3334" width="1.59765625" customWidth="1"/>
    <col min="3335" max="3335" width="9.69921875" bestFit="1" customWidth="1"/>
    <col min="3336" max="3336" width="1.59765625" customWidth="1"/>
    <col min="3337" max="3337" width="12.296875" bestFit="1" customWidth="1"/>
    <col min="3338" max="3338" width="1.59765625" customWidth="1"/>
    <col min="3339" max="3339" width="9.8984375" customWidth="1"/>
    <col min="3340" max="3340" width="1.59765625" customWidth="1"/>
    <col min="3341" max="3341" width="9.69921875" bestFit="1" customWidth="1"/>
    <col min="3342" max="3342" width="1.59765625" customWidth="1"/>
    <col min="3343" max="3343" width="9.69921875" bestFit="1" customWidth="1"/>
    <col min="3344" max="3344" width="1.59765625" customWidth="1"/>
    <col min="3345" max="3345" width="10.59765625" bestFit="1" customWidth="1"/>
    <col min="3585" max="3585" width="20.3984375" customWidth="1"/>
    <col min="3586" max="3586" width="1.59765625" customWidth="1"/>
    <col min="3587" max="3587" width="9.69921875" bestFit="1" customWidth="1"/>
    <col min="3588" max="3588" width="1.59765625" customWidth="1"/>
    <col min="3589" max="3589" width="12.296875" bestFit="1" customWidth="1"/>
    <col min="3590" max="3590" width="1.59765625" customWidth="1"/>
    <col min="3591" max="3591" width="9.69921875" bestFit="1" customWidth="1"/>
    <col min="3592" max="3592" width="1.59765625" customWidth="1"/>
    <col min="3593" max="3593" width="12.296875" bestFit="1" customWidth="1"/>
    <col min="3594" max="3594" width="1.59765625" customWidth="1"/>
    <col min="3595" max="3595" width="9.8984375" customWidth="1"/>
    <col min="3596" max="3596" width="1.59765625" customWidth="1"/>
    <col min="3597" max="3597" width="9.69921875" bestFit="1" customWidth="1"/>
    <col min="3598" max="3598" width="1.59765625" customWidth="1"/>
    <col min="3599" max="3599" width="9.69921875" bestFit="1" customWidth="1"/>
    <col min="3600" max="3600" width="1.59765625" customWidth="1"/>
    <col min="3601" max="3601" width="10.59765625" bestFit="1" customWidth="1"/>
    <col min="3841" max="3841" width="20.3984375" customWidth="1"/>
    <col min="3842" max="3842" width="1.59765625" customWidth="1"/>
    <col min="3843" max="3843" width="9.69921875" bestFit="1" customWidth="1"/>
    <col min="3844" max="3844" width="1.59765625" customWidth="1"/>
    <col min="3845" max="3845" width="12.296875" bestFit="1" customWidth="1"/>
    <col min="3846" max="3846" width="1.59765625" customWidth="1"/>
    <col min="3847" max="3847" width="9.69921875" bestFit="1" customWidth="1"/>
    <col min="3848" max="3848" width="1.59765625" customWidth="1"/>
    <col min="3849" max="3849" width="12.296875" bestFit="1" customWidth="1"/>
    <col min="3850" max="3850" width="1.59765625" customWidth="1"/>
    <col min="3851" max="3851" width="9.8984375" customWidth="1"/>
    <col min="3852" max="3852" width="1.59765625" customWidth="1"/>
    <col min="3853" max="3853" width="9.69921875" bestFit="1" customWidth="1"/>
    <col min="3854" max="3854" width="1.59765625" customWidth="1"/>
    <col min="3855" max="3855" width="9.69921875" bestFit="1" customWidth="1"/>
    <col min="3856" max="3856" width="1.59765625" customWidth="1"/>
    <col min="3857" max="3857" width="10.59765625" bestFit="1" customWidth="1"/>
    <col min="4097" max="4097" width="20.3984375" customWidth="1"/>
    <col min="4098" max="4098" width="1.59765625" customWidth="1"/>
    <col min="4099" max="4099" width="9.69921875" bestFit="1" customWidth="1"/>
    <col min="4100" max="4100" width="1.59765625" customWidth="1"/>
    <col min="4101" max="4101" width="12.296875" bestFit="1" customWidth="1"/>
    <col min="4102" max="4102" width="1.59765625" customWidth="1"/>
    <col min="4103" max="4103" width="9.69921875" bestFit="1" customWidth="1"/>
    <col min="4104" max="4104" width="1.59765625" customWidth="1"/>
    <col min="4105" max="4105" width="12.296875" bestFit="1" customWidth="1"/>
    <col min="4106" max="4106" width="1.59765625" customWidth="1"/>
    <col min="4107" max="4107" width="9.8984375" customWidth="1"/>
    <col min="4108" max="4108" width="1.59765625" customWidth="1"/>
    <col min="4109" max="4109" width="9.69921875" bestFit="1" customWidth="1"/>
    <col min="4110" max="4110" width="1.59765625" customWidth="1"/>
    <col min="4111" max="4111" width="9.69921875" bestFit="1" customWidth="1"/>
    <col min="4112" max="4112" width="1.59765625" customWidth="1"/>
    <col min="4113" max="4113" width="10.59765625" bestFit="1" customWidth="1"/>
    <col min="4353" max="4353" width="20.3984375" customWidth="1"/>
    <col min="4354" max="4354" width="1.59765625" customWidth="1"/>
    <col min="4355" max="4355" width="9.69921875" bestFit="1" customWidth="1"/>
    <col min="4356" max="4356" width="1.59765625" customWidth="1"/>
    <col min="4357" max="4357" width="12.296875" bestFit="1" customWidth="1"/>
    <col min="4358" max="4358" width="1.59765625" customWidth="1"/>
    <col min="4359" max="4359" width="9.69921875" bestFit="1" customWidth="1"/>
    <col min="4360" max="4360" width="1.59765625" customWidth="1"/>
    <col min="4361" max="4361" width="12.296875" bestFit="1" customWidth="1"/>
    <col min="4362" max="4362" width="1.59765625" customWidth="1"/>
    <col min="4363" max="4363" width="9.8984375" customWidth="1"/>
    <col min="4364" max="4364" width="1.59765625" customWidth="1"/>
    <col min="4365" max="4365" width="9.69921875" bestFit="1" customWidth="1"/>
    <col min="4366" max="4366" width="1.59765625" customWidth="1"/>
    <col min="4367" max="4367" width="9.69921875" bestFit="1" customWidth="1"/>
    <col min="4368" max="4368" width="1.59765625" customWidth="1"/>
    <col min="4369" max="4369" width="10.59765625" bestFit="1" customWidth="1"/>
    <col min="4609" max="4609" width="20.3984375" customWidth="1"/>
    <col min="4610" max="4610" width="1.59765625" customWidth="1"/>
    <col min="4611" max="4611" width="9.69921875" bestFit="1" customWidth="1"/>
    <col min="4612" max="4612" width="1.59765625" customWidth="1"/>
    <col min="4613" max="4613" width="12.296875" bestFit="1" customWidth="1"/>
    <col min="4614" max="4614" width="1.59765625" customWidth="1"/>
    <col min="4615" max="4615" width="9.69921875" bestFit="1" customWidth="1"/>
    <col min="4616" max="4616" width="1.59765625" customWidth="1"/>
    <col min="4617" max="4617" width="12.296875" bestFit="1" customWidth="1"/>
    <col min="4618" max="4618" width="1.59765625" customWidth="1"/>
    <col min="4619" max="4619" width="9.8984375" customWidth="1"/>
    <col min="4620" max="4620" width="1.59765625" customWidth="1"/>
    <col min="4621" max="4621" width="9.69921875" bestFit="1" customWidth="1"/>
    <col min="4622" max="4622" width="1.59765625" customWidth="1"/>
    <col min="4623" max="4623" width="9.69921875" bestFit="1" customWidth="1"/>
    <col min="4624" max="4624" width="1.59765625" customWidth="1"/>
    <col min="4625" max="4625" width="10.59765625" bestFit="1" customWidth="1"/>
    <col min="4865" max="4865" width="20.3984375" customWidth="1"/>
    <col min="4866" max="4866" width="1.59765625" customWidth="1"/>
    <col min="4867" max="4867" width="9.69921875" bestFit="1" customWidth="1"/>
    <col min="4868" max="4868" width="1.59765625" customWidth="1"/>
    <col min="4869" max="4869" width="12.296875" bestFit="1" customWidth="1"/>
    <col min="4870" max="4870" width="1.59765625" customWidth="1"/>
    <col min="4871" max="4871" width="9.69921875" bestFit="1" customWidth="1"/>
    <col min="4872" max="4872" width="1.59765625" customWidth="1"/>
    <col min="4873" max="4873" width="12.296875" bestFit="1" customWidth="1"/>
    <col min="4874" max="4874" width="1.59765625" customWidth="1"/>
    <col min="4875" max="4875" width="9.8984375" customWidth="1"/>
    <col min="4876" max="4876" width="1.59765625" customWidth="1"/>
    <col min="4877" max="4877" width="9.69921875" bestFit="1" customWidth="1"/>
    <col min="4878" max="4878" width="1.59765625" customWidth="1"/>
    <col min="4879" max="4879" width="9.69921875" bestFit="1" customWidth="1"/>
    <col min="4880" max="4880" width="1.59765625" customWidth="1"/>
    <col min="4881" max="4881" width="10.59765625" bestFit="1" customWidth="1"/>
    <col min="5121" max="5121" width="20.3984375" customWidth="1"/>
    <col min="5122" max="5122" width="1.59765625" customWidth="1"/>
    <col min="5123" max="5123" width="9.69921875" bestFit="1" customWidth="1"/>
    <col min="5124" max="5124" width="1.59765625" customWidth="1"/>
    <col min="5125" max="5125" width="12.296875" bestFit="1" customWidth="1"/>
    <col min="5126" max="5126" width="1.59765625" customWidth="1"/>
    <col min="5127" max="5127" width="9.69921875" bestFit="1" customWidth="1"/>
    <col min="5128" max="5128" width="1.59765625" customWidth="1"/>
    <col min="5129" max="5129" width="12.296875" bestFit="1" customWidth="1"/>
    <col min="5130" max="5130" width="1.59765625" customWidth="1"/>
    <col min="5131" max="5131" width="9.8984375" customWidth="1"/>
    <col min="5132" max="5132" width="1.59765625" customWidth="1"/>
    <col min="5133" max="5133" width="9.69921875" bestFit="1" customWidth="1"/>
    <col min="5134" max="5134" width="1.59765625" customWidth="1"/>
    <col min="5135" max="5135" width="9.69921875" bestFit="1" customWidth="1"/>
    <col min="5136" max="5136" width="1.59765625" customWidth="1"/>
    <col min="5137" max="5137" width="10.59765625" bestFit="1" customWidth="1"/>
    <col min="5377" max="5377" width="20.3984375" customWidth="1"/>
    <col min="5378" max="5378" width="1.59765625" customWidth="1"/>
    <col min="5379" max="5379" width="9.69921875" bestFit="1" customWidth="1"/>
    <col min="5380" max="5380" width="1.59765625" customWidth="1"/>
    <col min="5381" max="5381" width="12.296875" bestFit="1" customWidth="1"/>
    <col min="5382" max="5382" width="1.59765625" customWidth="1"/>
    <col min="5383" max="5383" width="9.69921875" bestFit="1" customWidth="1"/>
    <col min="5384" max="5384" width="1.59765625" customWidth="1"/>
    <col min="5385" max="5385" width="12.296875" bestFit="1" customWidth="1"/>
    <col min="5386" max="5386" width="1.59765625" customWidth="1"/>
    <col min="5387" max="5387" width="9.8984375" customWidth="1"/>
    <col min="5388" max="5388" width="1.59765625" customWidth="1"/>
    <col min="5389" max="5389" width="9.69921875" bestFit="1" customWidth="1"/>
    <col min="5390" max="5390" width="1.59765625" customWidth="1"/>
    <col min="5391" max="5391" width="9.69921875" bestFit="1" customWidth="1"/>
    <col min="5392" max="5392" width="1.59765625" customWidth="1"/>
    <col min="5393" max="5393" width="10.59765625" bestFit="1" customWidth="1"/>
    <col min="5633" max="5633" width="20.3984375" customWidth="1"/>
    <col min="5634" max="5634" width="1.59765625" customWidth="1"/>
    <col min="5635" max="5635" width="9.69921875" bestFit="1" customWidth="1"/>
    <col min="5636" max="5636" width="1.59765625" customWidth="1"/>
    <col min="5637" max="5637" width="12.296875" bestFit="1" customWidth="1"/>
    <col min="5638" max="5638" width="1.59765625" customWidth="1"/>
    <col min="5639" max="5639" width="9.69921875" bestFit="1" customWidth="1"/>
    <col min="5640" max="5640" width="1.59765625" customWidth="1"/>
    <col min="5641" max="5641" width="12.296875" bestFit="1" customWidth="1"/>
    <col min="5642" max="5642" width="1.59765625" customWidth="1"/>
    <col min="5643" max="5643" width="9.8984375" customWidth="1"/>
    <col min="5644" max="5644" width="1.59765625" customWidth="1"/>
    <col min="5645" max="5645" width="9.69921875" bestFit="1" customWidth="1"/>
    <col min="5646" max="5646" width="1.59765625" customWidth="1"/>
    <col min="5647" max="5647" width="9.69921875" bestFit="1" customWidth="1"/>
    <col min="5648" max="5648" width="1.59765625" customWidth="1"/>
    <col min="5649" max="5649" width="10.59765625" bestFit="1" customWidth="1"/>
    <col min="5889" max="5889" width="20.3984375" customWidth="1"/>
    <col min="5890" max="5890" width="1.59765625" customWidth="1"/>
    <col min="5891" max="5891" width="9.69921875" bestFit="1" customWidth="1"/>
    <col min="5892" max="5892" width="1.59765625" customWidth="1"/>
    <col min="5893" max="5893" width="12.296875" bestFit="1" customWidth="1"/>
    <col min="5894" max="5894" width="1.59765625" customWidth="1"/>
    <col min="5895" max="5895" width="9.69921875" bestFit="1" customWidth="1"/>
    <col min="5896" max="5896" width="1.59765625" customWidth="1"/>
    <col min="5897" max="5897" width="12.296875" bestFit="1" customWidth="1"/>
    <col min="5898" max="5898" width="1.59765625" customWidth="1"/>
    <col min="5899" max="5899" width="9.8984375" customWidth="1"/>
    <col min="5900" max="5900" width="1.59765625" customWidth="1"/>
    <col min="5901" max="5901" width="9.69921875" bestFit="1" customWidth="1"/>
    <col min="5902" max="5902" width="1.59765625" customWidth="1"/>
    <col min="5903" max="5903" width="9.69921875" bestFit="1" customWidth="1"/>
    <col min="5904" max="5904" width="1.59765625" customWidth="1"/>
    <col min="5905" max="5905" width="10.59765625" bestFit="1" customWidth="1"/>
    <col min="6145" max="6145" width="20.3984375" customWidth="1"/>
    <col min="6146" max="6146" width="1.59765625" customWidth="1"/>
    <col min="6147" max="6147" width="9.69921875" bestFit="1" customWidth="1"/>
    <col min="6148" max="6148" width="1.59765625" customWidth="1"/>
    <col min="6149" max="6149" width="12.296875" bestFit="1" customWidth="1"/>
    <col min="6150" max="6150" width="1.59765625" customWidth="1"/>
    <col min="6151" max="6151" width="9.69921875" bestFit="1" customWidth="1"/>
    <col min="6152" max="6152" width="1.59765625" customWidth="1"/>
    <col min="6153" max="6153" width="12.296875" bestFit="1" customWidth="1"/>
    <col min="6154" max="6154" width="1.59765625" customWidth="1"/>
    <col min="6155" max="6155" width="9.8984375" customWidth="1"/>
    <col min="6156" max="6156" width="1.59765625" customWidth="1"/>
    <col min="6157" max="6157" width="9.69921875" bestFit="1" customWidth="1"/>
    <col min="6158" max="6158" width="1.59765625" customWidth="1"/>
    <col min="6159" max="6159" width="9.69921875" bestFit="1" customWidth="1"/>
    <col min="6160" max="6160" width="1.59765625" customWidth="1"/>
    <col min="6161" max="6161" width="10.59765625" bestFit="1" customWidth="1"/>
    <col min="6401" max="6401" width="20.3984375" customWidth="1"/>
    <col min="6402" max="6402" width="1.59765625" customWidth="1"/>
    <col min="6403" max="6403" width="9.69921875" bestFit="1" customWidth="1"/>
    <col min="6404" max="6404" width="1.59765625" customWidth="1"/>
    <col min="6405" max="6405" width="12.296875" bestFit="1" customWidth="1"/>
    <col min="6406" max="6406" width="1.59765625" customWidth="1"/>
    <col min="6407" max="6407" width="9.69921875" bestFit="1" customWidth="1"/>
    <col min="6408" max="6408" width="1.59765625" customWidth="1"/>
    <col min="6409" max="6409" width="12.296875" bestFit="1" customWidth="1"/>
    <col min="6410" max="6410" width="1.59765625" customWidth="1"/>
    <col min="6411" max="6411" width="9.8984375" customWidth="1"/>
    <col min="6412" max="6412" width="1.59765625" customWidth="1"/>
    <col min="6413" max="6413" width="9.69921875" bestFit="1" customWidth="1"/>
    <col min="6414" max="6414" width="1.59765625" customWidth="1"/>
    <col min="6415" max="6415" width="9.69921875" bestFit="1" customWidth="1"/>
    <col min="6416" max="6416" width="1.59765625" customWidth="1"/>
    <col min="6417" max="6417" width="10.59765625" bestFit="1" customWidth="1"/>
    <col min="6657" max="6657" width="20.3984375" customWidth="1"/>
    <col min="6658" max="6658" width="1.59765625" customWidth="1"/>
    <col min="6659" max="6659" width="9.69921875" bestFit="1" customWidth="1"/>
    <col min="6660" max="6660" width="1.59765625" customWidth="1"/>
    <col min="6661" max="6661" width="12.296875" bestFit="1" customWidth="1"/>
    <col min="6662" max="6662" width="1.59765625" customWidth="1"/>
    <col min="6663" max="6663" width="9.69921875" bestFit="1" customWidth="1"/>
    <col min="6664" max="6664" width="1.59765625" customWidth="1"/>
    <col min="6665" max="6665" width="12.296875" bestFit="1" customWidth="1"/>
    <col min="6666" max="6666" width="1.59765625" customWidth="1"/>
    <col min="6667" max="6667" width="9.8984375" customWidth="1"/>
    <col min="6668" max="6668" width="1.59765625" customWidth="1"/>
    <col min="6669" max="6669" width="9.69921875" bestFit="1" customWidth="1"/>
    <col min="6670" max="6670" width="1.59765625" customWidth="1"/>
    <col min="6671" max="6671" width="9.69921875" bestFit="1" customWidth="1"/>
    <col min="6672" max="6672" width="1.59765625" customWidth="1"/>
    <col min="6673" max="6673" width="10.59765625" bestFit="1" customWidth="1"/>
    <col min="6913" max="6913" width="20.3984375" customWidth="1"/>
    <col min="6914" max="6914" width="1.59765625" customWidth="1"/>
    <col min="6915" max="6915" width="9.69921875" bestFit="1" customWidth="1"/>
    <col min="6916" max="6916" width="1.59765625" customWidth="1"/>
    <col min="6917" max="6917" width="12.296875" bestFit="1" customWidth="1"/>
    <col min="6918" max="6918" width="1.59765625" customWidth="1"/>
    <col min="6919" max="6919" width="9.69921875" bestFit="1" customWidth="1"/>
    <col min="6920" max="6920" width="1.59765625" customWidth="1"/>
    <col min="6921" max="6921" width="12.296875" bestFit="1" customWidth="1"/>
    <col min="6922" max="6922" width="1.59765625" customWidth="1"/>
    <col min="6923" max="6923" width="9.8984375" customWidth="1"/>
    <col min="6924" max="6924" width="1.59765625" customWidth="1"/>
    <col min="6925" max="6925" width="9.69921875" bestFit="1" customWidth="1"/>
    <col min="6926" max="6926" width="1.59765625" customWidth="1"/>
    <col min="6927" max="6927" width="9.69921875" bestFit="1" customWidth="1"/>
    <col min="6928" max="6928" width="1.59765625" customWidth="1"/>
    <col min="6929" max="6929" width="10.59765625" bestFit="1" customWidth="1"/>
    <col min="7169" max="7169" width="20.3984375" customWidth="1"/>
    <col min="7170" max="7170" width="1.59765625" customWidth="1"/>
    <col min="7171" max="7171" width="9.69921875" bestFit="1" customWidth="1"/>
    <col min="7172" max="7172" width="1.59765625" customWidth="1"/>
    <col min="7173" max="7173" width="12.296875" bestFit="1" customWidth="1"/>
    <col min="7174" max="7174" width="1.59765625" customWidth="1"/>
    <col min="7175" max="7175" width="9.69921875" bestFit="1" customWidth="1"/>
    <col min="7176" max="7176" width="1.59765625" customWidth="1"/>
    <col min="7177" max="7177" width="12.296875" bestFit="1" customWidth="1"/>
    <col min="7178" max="7178" width="1.59765625" customWidth="1"/>
    <col min="7179" max="7179" width="9.8984375" customWidth="1"/>
    <col min="7180" max="7180" width="1.59765625" customWidth="1"/>
    <col min="7181" max="7181" width="9.69921875" bestFit="1" customWidth="1"/>
    <col min="7182" max="7182" width="1.59765625" customWidth="1"/>
    <col min="7183" max="7183" width="9.69921875" bestFit="1" customWidth="1"/>
    <col min="7184" max="7184" width="1.59765625" customWidth="1"/>
    <col min="7185" max="7185" width="10.59765625" bestFit="1" customWidth="1"/>
    <col min="7425" max="7425" width="20.3984375" customWidth="1"/>
    <col min="7426" max="7426" width="1.59765625" customWidth="1"/>
    <col min="7427" max="7427" width="9.69921875" bestFit="1" customWidth="1"/>
    <col min="7428" max="7428" width="1.59765625" customWidth="1"/>
    <col min="7429" max="7429" width="12.296875" bestFit="1" customWidth="1"/>
    <col min="7430" max="7430" width="1.59765625" customWidth="1"/>
    <col min="7431" max="7431" width="9.69921875" bestFit="1" customWidth="1"/>
    <col min="7432" max="7432" width="1.59765625" customWidth="1"/>
    <col min="7433" max="7433" width="12.296875" bestFit="1" customWidth="1"/>
    <col min="7434" max="7434" width="1.59765625" customWidth="1"/>
    <col min="7435" max="7435" width="9.8984375" customWidth="1"/>
    <col min="7436" max="7436" width="1.59765625" customWidth="1"/>
    <col min="7437" max="7437" width="9.69921875" bestFit="1" customWidth="1"/>
    <col min="7438" max="7438" width="1.59765625" customWidth="1"/>
    <col min="7439" max="7439" width="9.69921875" bestFit="1" customWidth="1"/>
    <col min="7440" max="7440" width="1.59765625" customWidth="1"/>
    <col min="7441" max="7441" width="10.59765625" bestFit="1" customWidth="1"/>
    <col min="7681" max="7681" width="20.3984375" customWidth="1"/>
    <col min="7682" max="7682" width="1.59765625" customWidth="1"/>
    <col min="7683" max="7683" width="9.69921875" bestFit="1" customWidth="1"/>
    <col min="7684" max="7684" width="1.59765625" customWidth="1"/>
    <col min="7685" max="7685" width="12.296875" bestFit="1" customWidth="1"/>
    <col min="7686" max="7686" width="1.59765625" customWidth="1"/>
    <col min="7687" max="7687" width="9.69921875" bestFit="1" customWidth="1"/>
    <col min="7688" max="7688" width="1.59765625" customWidth="1"/>
    <col min="7689" max="7689" width="12.296875" bestFit="1" customWidth="1"/>
    <col min="7690" max="7690" width="1.59765625" customWidth="1"/>
    <col min="7691" max="7691" width="9.8984375" customWidth="1"/>
    <col min="7692" max="7692" width="1.59765625" customWidth="1"/>
    <col min="7693" max="7693" width="9.69921875" bestFit="1" customWidth="1"/>
    <col min="7694" max="7694" width="1.59765625" customWidth="1"/>
    <col min="7695" max="7695" width="9.69921875" bestFit="1" customWidth="1"/>
    <col min="7696" max="7696" width="1.59765625" customWidth="1"/>
    <col min="7697" max="7697" width="10.59765625" bestFit="1" customWidth="1"/>
    <col min="7937" max="7937" width="20.3984375" customWidth="1"/>
    <col min="7938" max="7938" width="1.59765625" customWidth="1"/>
    <col min="7939" max="7939" width="9.69921875" bestFit="1" customWidth="1"/>
    <col min="7940" max="7940" width="1.59765625" customWidth="1"/>
    <col min="7941" max="7941" width="12.296875" bestFit="1" customWidth="1"/>
    <col min="7942" max="7942" width="1.59765625" customWidth="1"/>
    <col min="7943" max="7943" width="9.69921875" bestFit="1" customWidth="1"/>
    <col min="7944" max="7944" width="1.59765625" customWidth="1"/>
    <col min="7945" max="7945" width="12.296875" bestFit="1" customWidth="1"/>
    <col min="7946" max="7946" width="1.59765625" customWidth="1"/>
    <col min="7947" max="7947" width="9.8984375" customWidth="1"/>
    <col min="7948" max="7948" width="1.59765625" customWidth="1"/>
    <col min="7949" max="7949" width="9.69921875" bestFit="1" customWidth="1"/>
    <col min="7950" max="7950" width="1.59765625" customWidth="1"/>
    <col min="7951" max="7951" width="9.69921875" bestFit="1" customWidth="1"/>
    <col min="7952" max="7952" width="1.59765625" customWidth="1"/>
    <col min="7953" max="7953" width="10.59765625" bestFit="1" customWidth="1"/>
    <col min="8193" max="8193" width="20.3984375" customWidth="1"/>
    <col min="8194" max="8194" width="1.59765625" customWidth="1"/>
    <col min="8195" max="8195" width="9.69921875" bestFit="1" customWidth="1"/>
    <col min="8196" max="8196" width="1.59765625" customWidth="1"/>
    <col min="8197" max="8197" width="12.296875" bestFit="1" customWidth="1"/>
    <col min="8198" max="8198" width="1.59765625" customWidth="1"/>
    <col min="8199" max="8199" width="9.69921875" bestFit="1" customWidth="1"/>
    <col min="8200" max="8200" width="1.59765625" customWidth="1"/>
    <col min="8201" max="8201" width="12.296875" bestFit="1" customWidth="1"/>
    <col min="8202" max="8202" width="1.59765625" customWidth="1"/>
    <col min="8203" max="8203" width="9.8984375" customWidth="1"/>
    <col min="8204" max="8204" width="1.59765625" customWidth="1"/>
    <col min="8205" max="8205" width="9.69921875" bestFit="1" customWidth="1"/>
    <col min="8206" max="8206" width="1.59765625" customWidth="1"/>
    <col min="8207" max="8207" width="9.69921875" bestFit="1" customWidth="1"/>
    <col min="8208" max="8208" width="1.59765625" customWidth="1"/>
    <col min="8209" max="8209" width="10.59765625" bestFit="1" customWidth="1"/>
    <col min="8449" max="8449" width="20.3984375" customWidth="1"/>
    <col min="8450" max="8450" width="1.59765625" customWidth="1"/>
    <col min="8451" max="8451" width="9.69921875" bestFit="1" customWidth="1"/>
    <col min="8452" max="8452" width="1.59765625" customWidth="1"/>
    <col min="8453" max="8453" width="12.296875" bestFit="1" customWidth="1"/>
    <col min="8454" max="8454" width="1.59765625" customWidth="1"/>
    <col min="8455" max="8455" width="9.69921875" bestFit="1" customWidth="1"/>
    <col min="8456" max="8456" width="1.59765625" customWidth="1"/>
    <col min="8457" max="8457" width="12.296875" bestFit="1" customWidth="1"/>
    <col min="8458" max="8458" width="1.59765625" customWidth="1"/>
    <col min="8459" max="8459" width="9.8984375" customWidth="1"/>
    <col min="8460" max="8460" width="1.59765625" customWidth="1"/>
    <col min="8461" max="8461" width="9.69921875" bestFit="1" customWidth="1"/>
    <col min="8462" max="8462" width="1.59765625" customWidth="1"/>
    <col min="8463" max="8463" width="9.69921875" bestFit="1" customWidth="1"/>
    <col min="8464" max="8464" width="1.59765625" customWidth="1"/>
    <col min="8465" max="8465" width="10.59765625" bestFit="1" customWidth="1"/>
    <col min="8705" max="8705" width="20.3984375" customWidth="1"/>
    <col min="8706" max="8706" width="1.59765625" customWidth="1"/>
    <col min="8707" max="8707" width="9.69921875" bestFit="1" customWidth="1"/>
    <col min="8708" max="8708" width="1.59765625" customWidth="1"/>
    <col min="8709" max="8709" width="12.296875" bestFit="1" customWidth="1"/>
    <col min="8710" max="8710" width="1.59765625" customWidth="1"/>
    <col min="8711" max="8711" width="9.69921875" bestFit="1" customWidth="1"/>
    <col min="8712" max="8712" width="1.59765625" customWidth="1"/>
    <col min="8713" max="8713" width="12.296875" bestFit="1" customWidth="1"/>
    <col min="8714" max="8714" width="1.59765625" customWidth="1"/>
    <col min="8715" max="8715" width="9.8984375" customWidth="1"/>
    <col min="8716" max="8716" width="1.59765625" customWidth="1"/>
    <col min="8717" max="8717" width="9.69921875" bestFit="1" customWidth="1"/>
    <col min="8718" max="8718" width="1.59765625" customWidth="1"/>
    <col min="8719" max="8719" width="9.69921875" bestFit="1" customWidth="1"/>
    <col min="8720" max="8720" width="1.59765625" customWidth="1"/>
    <col min="8721" max="8721" width="10.59765625" bestFit="1" customWidth="1"/>
    <col min="8961" max="8961" width="20.3984375" customWidth="1"/>
    <col min="8962" max="8962" width="1.59765625" customWidth="1"/>
    <col min="8963" max="8963" width="9.69921875" bestFit="1" customWidth="1"/>
    <col min="8964" max="8964" width="1.59765625" customWidth="1"/>
    <col min="8965" max="8965" width="12.296875" bestFit="1" customWidth="1"/>
    <col min="8966" max="8966" width="1.59765625" customWidth="1"/>
    <col min="8967" max="8967" width="9.69921875" bestFit="1" customWidth="1"/>
    <col min="8968" max="8968" width="1.59765625" customWidth="1"/>
    <col min="8969" max="8969" width="12.296875" bestFit="1" customWidth="1"/>
    <col min="8970" max="8970" width="1.59765625" customWidth="1"/>
    <col min="8971" max="8971" width="9.8984375" customWidth="1"/>
    <col min="8972" max="8972" width="1.59765625" customWidth="1"/>
    <col min="8973" max="8973" width="9.69921875" bestFit="1" customWidth="1"/>
    <col min="8974" max="8974" width="1.59765625" customWidth="1"/>
    <col min="8975" max="8975" width="9.69921875" bestFit="1" customWidth="1"/>
    <col min="8976" max="8976" width="1.59765625" customWidth="1"/>
    <col min="8977" max="8977" width="10.59765625" bestFit="1" customWidth="1"/>
    <col min="9217" max="9217" width="20.3984375" customWidth="1"/>
    <col min="9218" max="9218" width="1.59765625" customWidth="1"/>
    <col min="9219" max="9219" width="9.69921875" bestFit="1" customWidth="1"/>
    <col min="9220" max="9220" width="1.59765625" customWidth="1"/>
    <col min="9221" max="9221" width="12.296875" bestFit="1" customWidth="1"/>
    <col min="9222" max="9222" width="1.59765625" customWidth="1"/>
    <col min="9223" max="9223" width="9.69921875" bestFit="1" customWidth="1"/>
    <col min="9224" max="9224" width="1.59765625" customWidth="1"/>
    <col min="9225" max="9225" width="12.296875" bestFit="1" customWidth="1"/>
    <col min="9226" max="9226" width="1.59765625" customWidth="1"/>
    <col min="9227" max="9227" width="9.8984375" customWidth="1"/>
    <col min="9228" max="9228" width="1.59765625" customWidth="1"/>
    <col min="9229" max="9229" width="9.69921875" bestFit="1" customWidth="1"/>
    <col min="9230" max="9230" width="1.59765625" customWidth="1"/>
    <col min="9231" max="9231" width="9.69921875" bestFit="1" customWidth="1"/>
    <col min="9232" max="9232" width="1.59765625" customWidth="1"/>
    <col min="9233" max="9233" width="10.59765625" bestFit="1" customWidth="1"/>
    <col min="9473" max="9473" width="20.3984375" customWidth="1"/>
    <col min="9474" max="9474" width="1.59765625" customWidth="1"/>
    <col min="9475" max="9475" width="9.69921875" bestFit="1" customWidth="1"/>
    <col min="9476" max="9476" width="1.59765625" customWidth="1"/>
    <col min="9477" max="9477" width="12.296875" bestFit="1" customWidth="1"/>
    <col min="9478" max="9478" width="1.59765625" customWidth="1"/>
    <col min="9479" max="9479" width="9.69921875" bestFit="1" customWidth="1"/>
    <col min="9480" max="9480" width="1.59765625" customWidth="1"/>
    <col min="9481" max="9481" width="12.296875" bestFit="1" customWidth="1"/>
    <col min="9482" max="9482" width="1.59765625" customWidth="1"/>
    <col min="9483" max="9483" width="9.8984375" customWidth="1"/>
    <col min="9484" max="9484" width="1.59765625" customWidth="1"/>
    <col min="9485" max="9485" width="9.69921875" bestFit="1" customWidth="1"/>
    <col min="9486" max="9486" width="1.59765625" customWidth="1"/>
    <col min="9487" max="9487" width="9.69921875" bestFit="1" customWidth="1"/>
    <col min="9488" max="9488" width="1.59765625" customWidth="1"/>
    <col min="9489" max="9489" width="10.59765625" bestFit="1" customWidth="1"/>
    <col min="9729" max="9729" width="20.3984375" customWidth="1"/>
    <col min="9730" max="9730" width="1.59765625" customWidth="1"/>
    <col min="9731" max="9731" width="9.69921875" bestFit="1" customWidth="1"/>
    <col min="9732" max="9732" width="1.59765625" customWidth="1"/>
    <col min="9733" max="9733" width="12.296875" bestFit="1" customWidth="1"/>
    <col min="9734" max="9734" width="1.59765625" customWidth="1"/>
    <col min="9735" max="9735" width="9.69921875" bestFit="1" customWidth="1"/>
    <col min="9736" max="9736" width="1.59765625" customWidth="1"/>
    <col min="9737" max="9737" width="12.296875" bestFit="1" customWidth="1"/>
    <col min="9738" max="9738" width="1.59765625" customWidth="1"/>
    <col min="9739" max="9739" width="9.8984375" customWidth="1"/>
    <col min="9740" max="9740" width="1.59765625" customWidth="1"/>
    <col min="9741" max="9741" width="9.69921875" bestFit="1" customWidth="1"/>
    <col min="9742" max="9742" width="1.59765625" customWidth="1"/>
    <col min="9743" max="9743" width="9.69921875" bestFit="1" customWidth="1"/>
    <col min="9744" max="9744" width="1.59765625" customWidth="1"/>
    <col min="9745" max="9745" width="10.59765625" bestFit="1" customWidth="1"/>
    <col min="9985" max="9985" width="20.3984375" customWidth="1"/>
    <col min="9986" max="9986" width="1.59765625" customWidth="1"/>
    <col min="9987" max="9987" width="9.69921875" bestFit="1" customWidth="1"/>
    <col min="9988" max="9988" width="1.59765625" customWidth="1"/>
    <col min="9989" max="9989" width="12.296875" bestFit="1" customWidth="1"/>
    <col min="9990" max="9990" width="1.59765625" customWidth="1"/>
    <col min="9991" max="9991" width="9.69921875" bestFit="1" customWidth="1"/>
    <col min="9992" max="9992" width="1.59765625" customWidth="1"/>
    <col min="9993" max="9993" width="12.296875" bestFit="1" customWidth="1"/>
    <col min="9994" max="9994" width="1.59765625" customWidth="1"/>
    <col min="9995" max="9995" width="9.8984375" customWidth="1"/>
    <col min="9996" max="9996" width="1.59765625" customWidth="1"/>
    <col min="9997" max="9997" width="9.69921875" bestFit="1" customWidth="1"/>
    <col min="9998" max="9998" width="1.59765625" customWidth="1"/>
    <col min="9999" max="9999" width="9.69921875" bestFit="1" customWidth="1"/>
    <col min="10000" max="10000" width="1.59765625" customWidth="1"/>
    <col min="10001" max="10001" width="10.59765625" bestFit="1" customWidth="1"/>
    <col min="10241" max="10241" width="20.3984375" customWidth="1"/>
    <col min="10242" max="10242" width="1.59765625" customWidth="1"/>
    <col min="10243" max="10243" width="9.69921875" bestFit="1" customWidth="1"/>
    <col min="10244" max="10244" width="1.59765625" customWidth="1"/>
    <col min="10245" max="10245" width="12.296875" bestFit="1" customWidth="1"/>
    <col min="10246" max="10246" width="1.59765625" customWidth="1"/>
    <col min="10247" max="10247" width="9.69921875" bestFit="1" customWidth="1"/>
    <col min="10248" max="10248" width="1.59765625" customWidth="1"/>
    <col min="10249" max="10249" width="12.296875" bestFit="1" customWidth="1"/>
    <col min="10250" max="10250" width="1.59765625" customWidth="1"/>
    <col min="10251" max="10251" width="9.8984375" customWidth="1"/>
    <col min="10252" max="10252" width="1.59765625" customWidth="1"/>
    <col min="10253" max="10253" width="9.69921875" bestFit="1" customWidth="1"/>
    <col min="10254" max="10254" width="1.59765625" customWidth="1"/>
    <col min="10255" max="10255" width="9.69921875" bestFit="1" customWidth="1"/>
    <col min="10256" max="10256" width="1.59765625" customWidth="1"/>
    <col min="10257" max="10257" width="10.59765625" bestFit="1" customWidth="1"/>
    <col min="10497" max="10497" width="20.3984375" customWidth="1"/>
    <col min="10498" max="10498" width="1.59765625" customWidth="1"/>
    <col min="10499" max="10499" width="9.69921875" bestFit="1" customWidth="1"/>
    <col min="10500" max="10500" width="1.59765625" customWidth="1"/>
    <col min="10501" max="10501" width="12.296875" bestFit="1" customWidth="1"/>
    <col min="10502" max="10502" width="1.59765625" customWidth="1"/>
    <col min="10503" max="10503" width="9.69921875" bestFit="1" customWidth="1"/>
    <col min="10504" max="10504" width="1.59765625" customWidth="1"/>
    <col min="10505" max="10505" width="12.296875" bestFit="1" customWidth="1"/>
    <col min="10506" max="10506" width="1.59765625" customWidth="1"/>
    <col min="10507" max="10507" width="9.8984375" customWidth="1"/>
    <col min="10508" max="10508" width="1.59765625" customWidth="1"/>
    <col min="10509" max="10509" width="9.69921875" bestFit="1" customWidth="1"/>
    <col min="10510" max="10510" width="1.59765625" customWidth="1"/>
    <col min="10511" max="10511" width="9.69921875" bestFit="1" customWidth="1"/>
    <col min="10512" max="10512" width="1.59765625" customWidth="1"/>
    <col min="10513" max="10513" width="10.59765625" bestFit="1" customWidth="1"/>
    <col min="10753" max="10753" width="20.3984375" customWidth="1"/>
    <col min="10754" max="10754" width="1.59765625" customWidth="1"/>
    <col min="10755" max="10755" width="9.69921875" bestFit="1" customWidth="1"/>
    <col min="10756" max="10756" width="1.59765625" customWidth="1"/>
    <col min="10757" max="10757" width="12.296875" bestFit="1" customWidth="1"/>
    <col min="10758" max="10758" width="1.59765625" customWidth="1"/>
    <col min="10759" max="10759" width="9.69921875" bestFit="1" customWidth="1"/>
    <col min="10760" max="10760" width="1.59765625" customWidth="1"/>
    <col min="10761" max="10761" width="12.296875" bestFit="1" customWidth="1"/>
    <col min="10762" max="10762" width="1.59765625" customWidth="1"/>
    <col min="10763" max="10763" width="9.8984375" customWidth="1"/>
    <col min="10764" max="10764" width="1.59765625" customWidth="1"/>
    <col min="10765" max="10765" width="9.69921875" bestFit="1" customWidth="1"/>
    <col min="10766" max="10766" width="1.59765625" customWidth="1"/>
    <col min="10767" max="10767" width="9.69921875" bestFit="1" customWidth="1"/>
    <col min="10768" max="10768" width="1.59765625" customWidth="1"/>
    <col min="10769" max="10769" width="10.59765625" bestFit="1" customWidth="1"/>
    <col min="11009" max="11009" width="20.3984375" customWidth="1"/>
    <col min="11010" max="11010" width="1.59765625" customWidth="1"/>
    <col min="11011" max="11011" width="9.69921875" bestFit="1" customWidth="1"/>
    <col min="11012" max="11012" width="1.59765625" customWidth="1"/>
    <col min="11013" max="11013" width="12.296875" bestFit="1" customWidth="1"/>
    <col min="11014" max="11014" width="1.59765625" customWidth="1"/>
    <col min="11015" max="11015" width="9.69921875" bestFit="1" customWidth="1"/>
    <col min="11016" max="11016" width="1.59765625" customWidth="1"/>
    <col min="11017" max="11017" width="12.296875" bestFit="1" customWidth="1"/>
    <col min="11018" max="11018" width="1.59765625" customWidth="1"/>
    <col min="11019" max="11019" width="9.8984375" customWidth="1"/>
    <col min="11020" max="11020" width="1.59765625" customWidth="1"/>
    <col min="11021" max="11021" width="9.69921875" bestFit="1" customWidth="1"/>
    <col min="11022" max="11022" width="1.59765625" customWidth="1"/>
    <col min="11023" max="11023" width="9.69921875" bestFit="1" customWidth="1"/>
    <col min="11024" max="11024" width="1.59765625" customWidth="1"/>
    <col min="11025" max="11025" width="10.59765625" bestFit="1" customWidth="1"/>
    <col min="11265" max="11265" width="20.3984375" customWidth="1"/>
    <col min="11266" max="11266" width="1.59765625" customWidth="1"/>
    <col min="11267" max="11267" width="9.69921875" bestFit="1" customWidth="1"/>
    <col min="11268" max="11268" width="1.59765625" customWidth="1"/>
    <col min="11269" max="11269" width="12.296875" bestFit="1" customWidth="1"/>
    <col min="11270" max="11270" width="1.59765625" customWidth="1"/>
    <col min="11271" max="11271" width="9.69921875" bestFit="1" customWidth="1"/>
    <col min="11272" max="11272" width="1.59765625" customWidth="1"/>
    <col min="11273" max="11273" width="12.296875" bestFit="1" customWidth="1"/>
    <col min="11274" max="11274" width="1.59765625" customWidth="1"/>
    <col min="11275" max="11275" width="9.8984375" customWidth="1"/>
    <col min="11276" max="11276" width="1.59765625" customWidth="1"/>
    <col min="11277" max="11277" width="9.69921875" bestFit="1" customWidth="1"/>
    <col min="11278" max="11278" width="1.59765625" customWidth="1"/>
    <col min="11279" max="11279" width="9.69921875" bestFit="1" customWidth="1"/>
    <col min="11280" max="11280" width="1.59765625" customWidth="1"/>
    <col min="11281" max="11281" width="10.59765625" bestFit="1" customWidth="1"/>
    <col min="11521" max="11521" width="20.3984375" customWidth="1"/>
    <col min="11522" max="11522" width="1.59765625" customWidth="1"/>
    <col min="11523" max="11523" width="9.69921875" bestFit="1" customWidth="1"/>
    <col min="11524" max="11524" width="1.59765625" customWidth="1"/>
    <col min="11525" max="11525" width="12.296875" bestFit="1" customWidth="1"/>
    <col min="11526" max="11526" width="1.59765625" customWidth="1"/>
    <col min="11527" max="11527" width="9.69921875" bestFit="1" customWidth="1"/>
    <col min="11528" max="11528" width="1.59765625" customWidth="1"/>
    <col min="11529" max="11529" width="12.296875" bestFit="1" customWidth="1"/>
    <col min="11530" max="11530" width="1.59765625" customWidth="1"/>
    <col min="11531" max="11531" width="9.8984375" customWidth="1"/>
    <col min="11532" max="11532" width="1.59765625" customWidth="1"/>
    <col min="11533" max="11533" width="9.69921875" bestFit="1" customWidth="1"/>
    <col min="11534" max="11534" width="1.59765625" customWidth="1"/>
    <col min="11535" max="11535" width="9.69921875" bestFit="1" customWidth="1"/>
    <col min="11536" max="11536" width="1.59765625" customWidth="1"/>
    <col min="11537" max="11537" width="10.59765625" bestFit="1" customWidth="1"/>
    <col min="11777" max="11777" width="20.3984375" customWidth="1"/>
    <col min="11778" max="11778" width="1.59765625" customWidth="1"/>
    <col min="11779" max="11779" width="9.69921875" bestFit="1" customWidth="1"/>
    <col min="11780" max="11780" width="1.59765625" customWidth="1"/>
    <col min="11781" max="11781" width="12.296875" bestFit="1" customWidth="1"/>
    <col min="11782" max="11782" width="1.59765625" customWidth="1"/>
    <col min="11783" max="11783" width="9.69921875" bestFit="1" customWidth="1"/>
    <col min="11784" max="11784" width="1.59765625" customWidth="1"/>
    <col min="11785" max="11785" width="12.296875" bestFit="1" customWidth="1"/>
    <col min="11786" max="11786" width="1.59765625" customWidth="1"/>
    <col min="11787" max="11787" width="9.8984375" customWidth="1"/>
    <col min="11788" max="11788" width="1.59765625" customWidth="1"/>
    <col min="11789" max="11789" width="9.69921875" bestFit="1" customWidth="1"/>
    <col min="11790" max="11790" width="1.59765625" customWidth="1"/>
    <col min="11791" max="11791" width="9.69921875" bestFit="1" customWidth="1"/>
    <col min="11792" max="11792" width="1.59765625" customWidth="1"/>
    <col min="11793" max="11793" width="10.59765625" bestFit="1" customWidth="1"/>
    <col min="12033" max="12033" width="20.3984375" customWidth="1"/>
    <col min="12034" max="12034" width="1.59765625" customWidth="1"/>
    <col min="12035" max="12035" width="9.69921875" bestFit="1" customWidth="1"/>
    <col min="12036" max="12036" width="1.59765625" customWidth="1"/>
    <col min="12037" max="12037" width="12.296875" bestFit="1" customWidth="1"/>
    <col min="12038" max="12038" width="1.59765625" customWidth="1"/>
    <col min="12039" max="12039" width="9.69921875" bestFit="1" customWidth="1"/>
    <col min="12040" max="12040" width="1.59765625" customWidth="1"/>
    <col min="12041" max="12041" width="12.296875" bestFit="1" customWidth="1"/>
    <col min="12042" max="12042" width="1.59765625" customWidth="1"/>
    <col min="12043" max="12043" width="9.8984375" customWidth="1"/>
    <col min="12044" max="12044" width="1.59765625" customWidth="1"/>
    <col min="12045" max="12045" width="9.69921875" bestFit="1" customWidth="1"/>
    <col min="12046" max="12046" width="1.59765625" customWidth="1"/>
    <col min="12047" max="12047" width="9.69921875" bestFit="1" customWidth="1"/>
    <col min="12048" max="12048" width="1.59765625" customWidth="1"/>
    <col min="12049" max="12049" width="10.59765625" bestFit="1" customWidth="1"/>
    <col min="12289" max="12289" width="20.3984375" customWidth="1"/>
    <col min="12290" max="12290" width="1.59765625" customWidth="1"/>
    <col min="12291" max="12291" width="9.69921875" bestFit="1" customWidth="1"/>
    <col min="12292" max="12292" width="1.59765625" customWidth="1"/>
    <col min="12293" max="12293" width="12.296875" bestFit="1" customWidth="1"/>
    <col min="12294" max="12294" width="1.59765625" customWidth="1"/>
    <col min="12295" max="12295" width="9.69921875" bestFit="1" customWidth="1"/>
    <col min="12296" max="12296" width="1.59765625" customWidth="1"/>
    <col min="12297" max="12297" width="12.296875" bestFit="1" customWidth="1"/>
    <col min="12298" max="12298" width="1.59765625" customWidth="1"/>
    <col min="12299" max="12299" width="9.8984375" customWidth="1"/>
    <col min="12300" max="12300" width="1.59765625" customWidth="1"/>
    <col min="12301" max="12301" width="9.69921875" bestFit="1" customWidth="1"/>
    <col min="12302" max="12302" width="1.59765625" customWidth="1"/>
    <col min="12303" max="12303" width="9.69921875" bestFit="1" customWidth="1"/>
    <col min="12304" max="12304" width="1.59765625" customWidth="1"/>
    <col min="12305" max="12305" width="10.59765625" bestFit="1" customWidth="1"/>
    <col min="12545" max="12545" width="20.3984375" customWidth="1"/>
    <col min="12546" max="12546" width="1.59765625" customWidth="1"/>
    <col min="12547" max="12547" width="9.69921875" bestFit="1" customWidth="1"/>
    <col min="12548" max="12548" width="1.59765625" customWidth="1"/>
    <col min="12549" max="12549" width="12.296875" bestFit="1" customWidth="1"/>
    <col min="12550" max="12550" width="1.59765625" customWidth="1"/>
    <col min="12551" max="12551" width="9.69921875" bestFit="1" customWidth="1"/>
    <col min="12552" max="12552" width="1.59765625" customWidth="1"/>
    <col min="12553" max="12553" width="12.296875" bestFit="1" customWidth="1"/>
    <col min="12554" max="12554" width="1.59765625" customWidth="1"/>
    <col min="12555" max="12555" width="9.8984375" customWidth="1"/>
    <col min="12556" max="12556" width="1.59765625" customWidth="1"/>
    <col min="12557" max="12557" width="9.69921875" bestFit="1" customWidth="1"/>
    <col min="12558" max="12558" width="1.59765625" customWidth="1"/>
    <col min="12559" max="12559" width="9.69921875" bestFit="1" customWidth="1"/>
    <col min="12560" max="12560" width="1.59765625" customWidth="1"/>
    <col min="12561" max="12561" width="10.59765625" bestFit="1" customWidth="1"/>
    <col min="12801" max="12801" width="20.3984375" customWidth="1"/>
    <col min="12802" max="12802" width="1.59765625" customWidth="1"/>
    <col min="12803" max="12803" width="9.69921875" bestFit="1" customWidth="1"/>
    <col min="12804" max="12804" width="1.59765625" customWidth="1"/>
    <col min="12805" max="12805" width="12.296875" bestFit="1" customWidth="1"/>
    <col min="12806" max="12806" width="1.59765625" customWidth="1"/>
    <col min="12807" max="12807" width="9.69921875" bestFit="1" customWidth="1"/>
    <col min="12808" max="12808" width="1.59765625" customWidth="1"/>
    <col min="12809" max="12809" width="12.296875" bestFit="1" customWidth="1"/>
    <col min="12810" max="12810" width="1.59765625" customWidth="1"/>
    <col min="12811" max="12811" width="9.8984375" customWidth="1"/>
    <col min="12812" max="12812" width="1.59765625" customWidth="1"/>
    <col min="12813" max="12813" width="9.69921875" bestFit="1" customWidth="1"/>
    <col min="12814" max="12814" width="1.59765625" customWidth="1"/>
    <col min="12815" max="12815" width="9.69921875" bestFit="1" customWidth="1"/>
    <col min="12816" max="12816" width="1.59765625" customWidth="1"/>
    <col min="12817" max="12817" width="10.59765625" bestFit="1" customWidth="1"/>
    <col min="13057" max="13057" width="20.3984375" customWidth="1"/>
    <col min="13058" max="13058" width="1.59765625" customWidth="1"/>
    <col min="13059" max="13059" width="9.69921875" bestFit="1" customWidth="1"/>
    <col min="13060" max="13060" width="1.59765625" customWidth="1"/>
    <col min="13061" max="13061" width="12.296875" bestFit="1" customWidth="1"/>
    <col min="13062" max="13062" width="1.59765625" customWidth="1"/>
    <col min="13063" max="13063" width="9.69921875" bestFit="1" customWidth="1"/>
    <col min="13064" max="13064" width="1.59765625" customWidth="1"/>
    <col min="13065" max="13065" width="12.296875" bestFit="1" customWidth="1"/>
    <col min="13066" max="13066" width="1.59765625" customWidth="1"/>
    <col min="13067" max="13067" width="9.8984375" customWidth="1"/>
    <col min="13068" max="13068" width="1.59765625" customWidth="1"/>
    <col min="13069" max="13069" width="9.69921875" bestFit="1" customWidth="1"/>
    <col min="13070" max="13070" width="1.59765625" customWidth="1"/>
    <col min="13071" max="13071" width="9.69921875" bestFit="1" customWidth="1"/>
    <col min="13072" max="13072" width="1.59765625" customWidth="1"/>
    <col min="13073" max="13073" width="10.59765625" bestFit="1" customWidth="1"/>
    <col min="13313" max="13313" width="20.3984375" customWidth="1"/>
    <col min="13314" max="13314" width="1.59765625" customWidth="1"/>
    <col min="13315" max="13315" width="9.69921875" bestFit="1" customWidth="1"/>
    <col min="13316" max="13316" width="1.59765625" customWidth="1"/>
    <col min="13317" max="13317" width="12.296875" bestFit="1" customWidth="1"/>
    <col min="13318" max="13318" width="1.59765625" customWidth="1"/>
    <col min="13319" max="13319" width="9.69921875" bestFit="1" customWidth="1"/>
    <col min="13320" max="13320" width="1.59765625" customWidth="1"/>
    <col min="13321" max="13321" width="12.296875" bestFit="1" customWidth="1"/>
    <col min="13322" max="13322" width="1.59765625" customWidth="1"/>
    <col min="13323" max="13323" width="9.8984375" customWidth="1"/>
    <col min="13324" max="13324" width="1.59765625" customWidth="1"/>
    <col min="13325" max="13325" width="9.69921875" bestFit="1" customWidth="1"/>
    <col min="13326" max="13326" width="1.59765625" customWidth="1"/>
    <col min="13327" max="13327" width="9.69921875" bestFit="1" customWidth="1"/>
    <col min="13328" max="13328" width="1.59765625" customWidth="1"/>
    <col min="13329" max="13329" width="10.59765625" bestFit="1" customWidth="1"/>
    <col min="13569" max="13569" width="20.3984375" customWidth="1"/>
    <col min="13570" max="13570" width="1.59765625" customWidth="1"/>
    <col min="13571" max="13571" width="9.69921875" bestFit="1" customWidth="1"/>
    <col min="13572" max="13572" width="1.59765625" customWidth="1"/>
    <col min="13573" max="13573" width="12.296875" bestFit="1" customWidth="1"/>
    <col min="13574" max="13574" width="1.59765625" customWidth="1"/>
    <col min="13575" max="13575" width="9.69921875" bestFit="1" customWidth="1"/>
    <col min="13576" max="13576" width="1.59765625" customWidth="1"/>
    <col min="13577" max="13577" width="12.296875" bestFit="1" customWidth="1"/>
    <col min="13578" max="13578" width="1.59765625" customWidth="1"/>
    <col min="13579" max="13579" width="9.8984375" customWidth="1"/>
    <col min="13580" max="13580" width="1.59765625" customWidth="1"/>
    <col min="13581" max="13581" width="9.69921875" bestFit="1" customWidth="1"/>
    <col min="13582" max="13582" width="1.59765625" customWidth="1"/>
    <col min="13583" max="13583" width="9.69921875" bestFit="1" customWidth="1"/>
    <col min="13584" max="13584" width="1.59765625" customWidth="1"/>
    <col min="13585" max="13585" width="10.59765625" bestFit="1" customWidth="1"/>
    <col min="13825" max="13825" width="20.3984375" customWidth="1"/>
    <col min="13826" max="13826" width="1.59765625" customWidth="1"/>
    <col min="13827" max="13827" width="9.69921875" bestFit="1" customWidth="1"/>
    <col min="13828" max="13828" width="1.59765625" customWidth="1"/>
    <col min="13829" max="13829" width="12.296875" bestFit="1" customWidth="1"/>
    <col min="13830" max="13830" width="1.59765625" customWidth="1"/>
    <col min="13831" max="13831" width="9.69921875" bestFit="1" customWidth="1"/>
    <col min="13832" max="13832" width="1.59765625" customWidth="1"/>
    <col min="13833" max="13833" width="12.296875" bestFit="1" customWidth="1"/>
    <col min="13834" max="13834" width="1.59765625" customWidth="1"/>
    <col min="13835" max="13835" width="9.8984375" customWidth="1"/>
    <col min="13836" max="13836" width="1.59765625" customWidth="1"/>
    <col min="13837" max="13837" width="9.69921875" bestFit="1" customWidth="1"/>
    <col min="13838" max="13838" width="1.59765625" customWidth="1"/>
    <col min="13839" max="13839" width="9.69921875" bestFit="1" customWidth="1"/>
    <col min="13840" max="13840" width="1.59765625" customWidth="1"/>
    <col min="13841" max="13841" width="10.59765625" bestFit="1" customWidth="1"/>
    <col min="14081" max="14081" width="20.3984375" customWidth="1"/>
    <col min="14082" max="14082" width="1.59765625" customWidth="1"/>
    <col min="14083" max="14083" width="9.69921875" bestFit="1" customWidth="1"/>
    <col min="14084" max="14084" width="1.59765625" customWidth="1"/>
    <col min="14085" max="14085" width="12.296875" bestFit="1" customWidth="1"/>
    <col min="14086" max="14086" width="1.59765625" customWidth="1"/>
    <col min="14087" max="14087" width="9.69921875" bestFit="1" customWidth="1"/>
    <col min="14088" max="14088" width="1.59765625" customWidth="1"/>
    <col min="14089" max="14089" width="12.296875" bestFit="1" customWidth="1"/>
    <col min="14090" max="14090" width="1.59765625" customWidth="1"/>
    <col min="14091" max="14091" width="9.8984375" customWidth="1"/>
    <col min="14092" max="14092" width="1.59765625" customWidth="1"/>
    <col min="14093" max="14093" width="9.69921875" bestFit="1" customWidth="1"/>
    <col min="14094" max="14094" width="1.59765625" customWidth="1"/>
    <col min="14095" max="14095" width="9.69921875" bestFit="1" customWidth="1"/>
    <col min="14096" max="14096" width="1.59765625" customWidth="1"/>
    <col min="14097" max="14097" width="10.59765625" bestFit="1" customWidth="1"/>
    <col min="14337" max="14337" width="20.3984375" customWidth="1"/>
    <col min="14338" max="14338" width="1.59765625" customWidth="1"/>
    <col min="14339" max="14339" width="9.69921875" bestFit="1" customWidth="1"/>
    <col min="14340" max="14340" width="1.59765625" customWidth="1"/>
    <col min="14341" max="14341" width="12.296875" bestFit="1" customWidth="1"/>
    <col min="14342" max="14342" width="1.59765625" customWidth="1"/>
    <col min="14343" max="14343" width="9.69921875" bestFit="1" customWidth="1"/>
    <col min="14344" max="14344" width="1.59765625" customWidth="1"/>
    <col min="14345" max="14345" width="12.296875" bestFit="1" customWidth="1"/>
    <col min="14346" max="14346" width="1.59765625" customWidth="1"/>
    <col min="14347" max="14347" width="9.8984375" customWidth="1"/>
    <col min="14348" max="14348" width="1.59765625" customWidth="1"/>
    <col min="14349" max="14349" width="9.69921875" bestFit="1" customWidth="1"/>
    <col min="14350" max="14350" width="1.59765625" customWidth="1"/>
    <col min="14351" max="14351" width="9.69921875" bestFit="1" customWidth="1"/>
    <col min="14352" max="14352" width="1.59765625" customWidth="1"/>
    <col min="14353" max="14353" width="10.59765625" bestFit="1" customWidth="1"/>
    <col min="14593" max="14593" width="20.3984375" customWidth="1"/>
    <col min="14594" max="14594" width="1.59765625" customWidth="1"/>
    <col min="14595" max="14595" width="9.69921875" bestFit="1" customWidth="1"/>
    <col min="14596" max="14596" width="1.59765625" customWidth="1"/>
    <col min="14597" max="14597" width="12.296875" bestFit="1" customWidth="1"/>
    <col min="14598" max="14598" width="1.59765625" customWidth="1"/>
    <col min="14599" max="14599" width="9.69921875" bestFit="1" customWidth="1"/>
    <col min="14600" max="14600" width="1.59765625" customWidth="1"/>
    <col min="14601" max="14601" width="12.296875" bestFit="1" customWidth="1"/>
    <col min="14602" max="14602" width="1.59765625" customWidth="1"/>
    <col min="14603" max="14603" width="9.8984375" customWidth="1"/>
    <col min="14604" max="14604" width="1.59765625" customWidth="1"/>
    <col min="14605" max="14605" width="9.69921875" bestFit="1" customWidth="1"/>
    <col min="14606" max="14606" width="1.59765625" customWidth="1"/>
    <col min="14607" max="14607" width="9.69921875" bestFit="1" customWidth="1"/>
    <col min="14608" max="14608" width="1.59765625" customWidth="1"/>
    <col min="14609" max="14609" width="10.59765625" bestFit="1" customWidth="1"/>
    <col min="14849" max="14849" width="20.3984375" customWidth="1"/>
    <col min="14850" max="14850" width="1.59765625" customWidth="1"/>
    <col min="14851" max="14851" width="9.69921875" bestFit="1" customWidth="1"/>
    <col min="14852" max="14852" width="1.59765625" customWidth="1"/>
    <col min="14853" max="14853" width="12.296875" bestFit="1" customWidth="1"/>
    <col min="14854" max="14854" width="1.59765625" customWidth="1"/>
    <col min="14855" max="14855" width="9.69921875" bestFit="1" customWidth="1"/>
    <col min="14856" max="14856" width="1.59765625" customWidth="1"/>
    <col min="14857" max="14857" width="12.296875" bestFit="1" customWidth="1"/>
    <col min="14858" max="14858" width="1.59765625" customWidth="1"/>
    <col min="14859" max="14859" width="9.8984375" customWidth="1"/>
    <col min="14860" max="14860" width="1.59765625" customWidth="1"/>
    <col min="14861" max="14861" width="9.69921875" bestFit="1" customWidth="1"/>
    <col min="14862" max="14862" width="1.59765625" customWidth="1"/>
    <col min="14863" max="14863" width="9.69921875" bestFit="1" customWidth="1"/>
    <col min="14864" max="14864" width="1.59765625" customWidth="1"/>
    <col min="14865" max="14865" width="10.59765625" bestFit="1" customWidth="1"/>
    <col min="15105" max="15105" width="20.3984375" customWidth="1"/>
    <col min="15106" max="15106" width="1.59765625" customWidth="1"/>
    <col min="15107" max="15107" width="9.69921875" bestFit="1" customWidth="1"/>
    <col min="15108" max="15108" width="1.59765625" customWidth="1"/>
    <col min="15109" max="15109" width="12.296875" bestFit="1" customWidth="1"/>
    <col min="15110" max="15110" width="1.59765625" customWidth="1"/>
    <col min="15111" max="15111" width="9.69921875" bestFit="1" customWidth="1"/>
    <col min="15112" max="15112" width="1.59765625" customWidth="1"/>
    <col min="15113" max="15113" width="12.296875" bestFit="1" customWidth="1"/>
    <col min="15114" max="15114" width="1.59765625" customWidth="1"/>
    <col min="15115" max="15115" width="9.8984375" customWidth="1"/>
    <col min="15116" max="15116" width="1.59765625" customWidth="1"/>
    <col min="15117" max="15117" width="9.69921875" bestFit="1" customWidth="1"/>
    <col min="15118" max="15118" width="1.59765625" customWidth="1"/>
    <col min="15119" max="15119" width="9.69921875" bestFit="1" customWidth="1"/>
    <col min="15120" max="15120" width="1.59765625" customWidth="1"/>
    <col min="15121" max="15121" width="10.59765625" bestFit="1" customWidth="1"/>
    <col min="15361" max="15361" width="20.3984375" customWidth="1"/>
    <col min="15362" max="15362" width="1.59765625" customWidth="1"/>
    <col min="15363" max="15363" width="9.69921875" bestFit="1" customWidth="1"/>
    <col min="15364" max="15364" width="1.59765625" customWidth="1"/>
    <col min="15365" max="15365" width="12.296875" bestFit="1" customWidth="1"/>
    <col min="15366" max="15366" width="1.59765625" customWidth="1"/>
    <col min="15367" max="15367" width="9.69921875" bestFit="1" customWidth="1"/>
    <col min="15368" max="15368" width="1.59765625" customWidth="1"/>
    <col min="15369" max="15369" width="12.296875" bestFit="1" customWidth="1"/>
    <col min="15370" max="15370" width="1.59765625" customWidth="1"/>
    <col min="15371" max="15371" width="9.8984375" customWidth="1"/>
    <col min="15372" max="15372" width="1.59765625" customWidth="1"/>
    <col min="15373" max="15373" width="9.69921875" bestFit="1" customWidth="1"/>
    <col min="15374" max="15374" width="1.59765625" customWidth="1"/>
    <col min="15375" max="15375" width="9.69921875" bestFit="1" customWidth="1"/>
    <col min="15376" max="15376" width="1.59765625" customWidth="1"/>
    <col min="15377" max="15377" width="10.59765625" bestFit="1" customWidth="1"/>
    <col min="15617" max="15617" width="20.3984375" customWidth="1"/>
    <col min="15618" max="15618" width="1.59765625" customWidth="1"/>
    <col min="15619" max="15619" width="9.69921875" bestFit="1" customWidth="1"/>
    <col min="15620" max="15620" width="1.59765625" customWidth="1"/>
    <col min="15621" max="15621" width="12.296875" bestFit="1" customWidth="1"/>
    <col min="15622" max="15622" width="1.59765625" customWidth="1"/>
    <col min="15623" max="15623" width="9.69921875" bestFit="1" customWidth="1"/>
    <col min="15624" max="15624" width="1.59765625" customWidth="1"/>
    <col min="15625" max="15625" width="12.296875" bestFit="1" customWidth="1"/>
    <col min="15626" max="15626" width="1.59765625" customWidth="1"/>
    <col min="15627" max="15627" width="9.8984375" customWidth="1"/>
    <col min="15628" max="15628" width="1.59765625" customWidth="1"/>
    <col min="15629" max="15629" width="9.69921875" bestFit="1" customWidth="1"/>
    <col min="15630" max="15630" width="1.59765625" customWidth="1"/>
    <col min="15631" max="15631" width="9.69921875" bestFit="1" customWidth="1"/>
    <col min="15632" max="15632" width="1.59765625" customWidth="1"/>
    <col min="15633" max="15633" width="10.59765625" bestFit="1" customWidth="1"/>
    <col min="15873" max="15873" width="20.3984375" customWidth="1"/>
    <col min="15874" max="15874" width="1.59765625" customWidth="1"/>
    <col min="15875" max="15875" width="9.69921875" bestFit="1" customWidth="1"/>
    <col min="15876" max="15876" width="1.59765625" customWidth="1"/>
    <col min="15877" max="15877" width="12.296875" bestFit="1" customWidth="1"/>
    <col min="15878" max="15878" width="1.59765625" customWidth="1"/>
    <col min="15879" max="15879" width="9.69921875" bestFit="1" customWidth="1"/>
    <col min="15880" max="15880" width="1.59765625" customWidth="1"/>
    <col min="15881" max="15881" width="12.296875" bestFit="1" customWidth="1"/>
    <col min="15882" max="15882" width="1.59765625" customWidth="1"/>
    <col min="15883" max="15883" width="9.8984375" customWidth="1"/>
    <col min="15884" max="15884" width="1.59765625" customWidth="1"/>
    <col min="15885" max="15885" width="9.69921875" bestFit="1" customWidth="1"/>
    <col min="15886" max="15886" width="1.59765625" customWidth="1"/>
    <col min="15887" max="15887" width="9.69921875" bestFit="1" customWidth="1"/>
    <col min="15888" max="15888" width="1.59765625" customWidth="1"/>
    <col min="15889" max="15889" width="10.59765625" bestFit="1" customWidth="1"/>
    <col min="16129" max="16129" width="20.3984375" customWidth="1"/>
    <col min="16130" max="16130" width="1.59765625" customWidth="1"/>
    <col min="16131" max="16131" width="9.69921875" bestFit="1" customWidth="1"/>
    <col min="16132" max="16132" width="1.59765625" customWidth="1"/>
    <col min="16133" max="16133" width="12.296875" bestFit="1" customWidth="1"/>
    <col min="16134" max="16134" width="1.59765625" customWidth="1"/>
    <col min="16135" max="16135" width="9.69921875" bestFit="1" customWidth="1"/>
    <col min="16136" max="16136" width="1.59765625" customWidth="1"/>
    <col min="16137" max="16137" width="12.296875" bestFit="1" customWidth="1"/>
    <col min="16138" max="16138" width="1.59765625" customWidth="1"/>
    <col min="16139" max="16139" width="9.8984375" customWidth="1"/>
    <col min="16140" max="16140" width="1.59765625" customWidth="1"/>
    <col min="16141" max="16141" width="9.69921875" bestFit="1" customWidth="1"/>
    <col min="16142" max="16142" width="1.59765625" customWidth="1"/>
    <col min="16143" max="16143" width="9.69921875" bestFit="1" customWidth="1"/>
    <col min="16144" max="16144" width="1.59765625" customWidth="1"/>
    <col min="16145" max="16145" width="10.59765625" bestFit="1" customWidth="1"/>
  </cols>
  <sheetData>
    <row r="1" spans="1:19" s="20" customFormat="1" ht="13" x14ac:dyDescent="0.3">
      <c r="C1" s="21" t="s">
        <v>15</v>
      </c>
      <c r="D1" s="22"/>
      <c r="E1" s="21" t="s">
        <v>16</v>
      </c>
      <c r="F1" s="22"/>
      <c r="G1" s="21" t="s">
        <v>17</v>
      </c>
      <c r="H1" s="22"/>
      <c r="I1" s="21" t="s">
        <v>18</v>
      </c>
      <c r="J1" s="22"/>
      <c r="K1" s="21" t="s">
        <v>19</v>
      </c>
      <c r="L1" s="22"/>
      <c r="M1" s="21" t="s">
        <v>20</v>
      </c>
      <c r="N1" s="22"/>
      <c r="O1" s="21" t="s">
        <v>21</v>
      </c>
      <c r="Q1" s="22"/>
      <c r="S1" s="23"/>
    </row>
    <row r="2" spans="1:19" s="25" customFormat="1" ht="13" x14ac:dyDescent="0.3">
      <c r="A2" s="24" t="s">
        <v>22</v>
      </c>
      <c r="C2" s="60">
        <v>42676</v>
      </c>
      <c r="D2" s="26"/>
      <c r="E2" s="27">
        <f>C2+1</f>
        <v>42677</v>
      </c>
      <c r="F2" s="28"/>
      <c r="G2" s="27">
        <f>E2+1</f>
        <v>42678</v>
      </c>
      <c r="H2" s="28"/>
      <c r="I2" s="27">
        <f>G2+1</f>
        <v>42679</v>
      </c>
      <c r="J2" s="28"/>
      <c r="K2" s="27">
        <f>I2+1</f>
        <v>42680</v>
      </c>
      <c r="L2" s="28"/>
      <c r="M2" s="27">
        <f>K2+1</f>
        <v>42681</v>
      </c>
      <c r="N2" s="28"/>
      <c r="O2" s="27">
        <f>M2+1</f>
        <v>42682</v>
      </c>
      <c r="Q2" s="27" t="s">
        <v>23</v>
      </c>
      <c r="S2" s="29"/>
    </row>
    <row r="3" spans="1:19" ht="14.6" x14ac:dyDescent="0.35">
      <c r="A3" t="s">
        <v>24</v>
      </c>
      <c r="C3" s="30">
        <v>1140.5999999999999</v>
      </c>
      <c r="D3" s="31"/>
      <c r="E3" s="30">
        <v>1688.65</v>
      </c>
      <c r="F3" s="31"/>
      <c r="G3" s="30">
        <v>1847.84</v>
      </c>
      <c r="H3" s="31"/>
      <c r="I3" s="30">
        <v>2120.08</v>
      </c>
      <c r="J3" s="31"/>
      <c r="K3" s="30">
        <v>1172.33</v>
      </c>
      <c r="L3" s="31"/>
      <c r="M3" s="30">
        <v>1066.08</v>
      </c>
      <c r="N3" s="31"/>
      <c r="O3" s="30">
        <v>729.29</v>
      </c>
      <c r="Q3" s="32">
        <f>SUM(C3:P3)</f>
        <v>9764.869999999999</v>
      </c>
      <c r="S3" s="33" t="s">
        <v>25</v>
      </c>
    </row>
    <row r="4" spans="1:19" ht="14.6" x14ac:dyDescent="0.35">
      <c r="A4" t="s">
        <v>26</v>
      </c>
      <c r="C4" s="30">
        <v>0</v>
      </c>
      <c r="D4" s="31"/>
      <c r="E4" s="30">
        <v>0</v>
      </c>
      <c r="F4" s="31"/>
      <c r="G4" s="30">
        <v>35.36</v>
      </c>
      <c r="H4" s="31"/>
      <c r="I4" s="30">
        <v>0</v>
      </c>
      <c r="J4" s="31"/>
      <c r="K4" s="30">
        <v>0</v>
      </c>
      <c r="L4" s="31"/>
      <c r="M4" s="30">
        <v>0</v>
      </c>
      <c r="N4" s="31"/>
      <c r="O4" s="30">
        <v>0</v>
      </c>
      <c r="Q4" s="32">
        <f t="shared" ref="Q4:Q19" si="0">SUM(C4:P4)</f>
        <v>35.36</v>
      </c>
      <c r="S4" s="33" t="s">
        <v>27</v>
      </c>
    </row>
    <row r="5" spans="1:19" ht="14.6" x14ac:dyDescent="0.35">
      <c r="A5" t="s">
        <v>28</v>
      </c>
      <c r="C5" s="30">
        <v>2075.7399999999998</v>
      </c>
      <c r="D5" s="31"/>
      <c r="E5" s="30">
        <v>1775.05</v>
      </c>
      <c r="F5" s="31"/>
      <c r="G5" s="30">
        <v>1138.46</v>
      </c>
      <c r="H5" s="31"/>
      <c r="I5" s="30">
        <v>2436.9499999999998</v>
      </c>
      <c r="J5" s="31"/>
      <c r="K5" s="30">
        <v>1799.91</v>
      </c>
      <c r="L5" s="31"/>
      <c r="M5" s="30">
        <v>1743.94</v>
      </c>
      <c r="N5" s="31"/>
      <c r="O5" s="30">
        <v>1484.56</v>
      </c>
      <c r="Q5" s="32">
        <f t="shared" si="0"/>
        <v>12454.61</v>
      </c>
      <c r="S5" s="33" t="s">
        <v>25</v>
      </c>
    </row>
    <row r="6" spans="1:19" ht="14.6" x14ac:dyDescent="0.35">
      <c r="A6" t="s">
        <v>41</v>
      </c>
      <c r="C6" s="30">
        <v>8103.41</v>
      </c>
      <c r="D6" s="31"/>
      <c r="E6" s="30">
        <v>9612.14</v>
      </c>
      <c r="F6" s="31"/>
      <c r="G6" s="30">
        <v>14547.47</v>
      </c>
      <c r="H6" s="31"/>
      <c r="I6" s="30">
        <v>17166.45</v>
      </c>
      <c r="J6" s="31"/>
      <c r="K6" s="30">
        <v>8104.57</v>
      </c>
      <c r="L6" s="31"/>
      <c r="M6" s="30">
        <v>6846.78</v>
      </c>
      <c r="N6" s="31"/>
      <c r="O6" s="30">
        <v>7979.72</v>
      </c>
      <c r="Q6" s="32">
        <f t="shared" si="0"/>
        <v>72360.539999999994</v>
      </c>
      <c r="S6" s="33" t="s">
        <v>25</v>
      </c>
    </row>
    <row r="7" spans="1:19" ht="14.6" x14ac:dyDescent="0.35">
      <c r="A7" t="s">
        <v>29</v>
      </c>
      <c r="C7" s="30">
        <v>458.03</v>
      </c>
      <c r="D7" s="31"/>
      <c r="E7" s="30">
        <v>415.4</v>
      </c>
      <c r="F7" s="31"/>
      <c r="G7" s="30">
        <v>369.4</v>
      </c>
      <c r="H7" s="31"/>
      <c r="I7" s="30">
        <v>264.10000000000002</v>
      </c>
      <c r="J7" s="31"/>
      <c r="K7" s="30">
        <v>317.48</v>
      </c>
      <c r="L7" s="31"/>
      <c r="M7" s="30">
        <v>320.01</v>
      </c>
      <c r="N7" s="31"/>
      <c r="O7" s="30">
        <v>75.48</v>
      </c>
      <c r="Q7" s="32">
        <f t="shared" si="0"/>
        <v>2219.9</v>
      </c>
    </row>
    <row r="8" spans="1:19" ht="14.6" x14ac:dyDescent="0.35">
      <c r="A8" t="s">
        <v>42</v>
      </c>
      <c r="C8" s="34">
        <v>0</v>
      </c>
      <c r="D8" s="31"/>
      <c r="E8" s="34">
        <v>0</v>
      </c>
      <c r="F8" s="31"/>
      <c r="G8" s="34">
        <v>0</v>
      </c>
      <c r="H8" s="31"/>
      <c r="I8" s="34">
        <v>0</v>
      </c>
      <c r="J8" s="31"/>
      <c r="K8" s="34">
        <v>0</v>
      </c>
      <c r="L8" s="31"/>
      <c r="M8" s="34">
        <v>0</v>
      </c>
      <c r="N8" s="31"/>
      <c r="O8" s="34">
        <v>0</v>
      </c>
      <c r="Q8" s="35">
        <f t="shared" si="0"/>
        <v>0</v>
      </c>
      <c r="S8" s="33" t="s">
        <v>25</v>
      </c>
    </row>
    <row r="9" spans="1:19" s="38" customFormat="1" ht="14.6" x14ac:dyDescent="0.35">
      <c r="A9" s="36" t="s">
        <v>30</v>
      </c>
      <c r="B9" s="37"/>
      <c r="C9" s="32">
        <f>SUM(C3:C8)</f>
        <v>11777.78</v>
      </c>
      <c r="D9" s="37"/>
      <c r="E9" s="32">
        <f>SUM(E3:E8)</f>
        <v>13491.24</v>
      </c>
      <c r="F9" s="37"/>
      <c r="G9" s="32">
        <f>SUM(G3:G8)</f>
        <v>17938.53</v>
      </c>
      <c r="H9" s="37"/>
      <c r="I9" s="32">
        <f>SUM(I3:I8)</f>
        <v>21987.579999999998</v>
      </c>
      <c r="J9" s="37"/>
      <c r="K9" s="32">
        <f>SUM(K3:K8)</f>
        <v>11394.289999999999</v>
      </c>
      <c r="L9" s="37"/>
      <c r="M9" s="32">
        <f>SUM(M3:M8)</f>
        <v>9976.81</v>
      </c>
      <c r="N9" s="37"/>
      <c r="O9" s="32">
        <f>SUM(O3:O8)</f>
        <v>10269.049999999999</v>
      </c>
      <c r="Q9" s="32">
        <f t="shared" si="0"/>
        <v>96835.28</v>
      </c>
      <c r="S9" s="39"/>
    </row>
    <row r="10" spans="1:19" s="38" customFormat="1" ht="14.6" x14ac:dyDescent="0.35">
      <c r="A10" s="38" t="s">
        <v>31</v>
      </c>
      <c r="C10" s="40">
        <v>-1609.49</v>
      </c>
      <c r="D10" s="41"/>
      <c r="E10" s="40">
        <v>-1683.51</v>
      </c>
      <c r="F10" s="41"/>
      <c r="G10" s="40">
        <v>-2434.13</v>
      </c>
      <c r="H10" s="41"/>
      <c r="I10" s="40">
        <v>-3003</v>
      </c>
      <c r="J10" s="41"/>
      <c r="K10" s="40">
        <v>-1496.3</v>
      </c>
      <c r="L10" s="41"/>
      <c r="M10" s="40">
        <v>-1272.77</v>
      </c>
      <c r="N10" s="41"/>
      <c r="O10" s="40">
        <v>-1379.08</v>
      </c>
      <c r="Q10" s="32">
        <f t="shared" si="0"/>
        <v>-12878.28</v>
      </c>
      <c r="S10" s="39" t="s">
        <v>49</v>
      </c>
    </row>
    <row r="11" spans="1:19" s="38" customFormat="1" ht="14.6" x14ac:dyDescent="0.35">
      <c r="A11" s="36" t="s">
        <v>30</v>
      </c>
      <c r="B11" s="37"/>
      <c r="C11" s="42">
        <f>SUM(C9:C10)</f>
        <v>10168.290000000001</v>
      </c>
      <c r="D11" s="37"/>
      <c r="E11" s="42">
        <f>SUM(E9:E10)</f>
        <v>11807.73</v>
      </c>
      <c r="F11" s="37"/>
      <c r="G11" s="42">
        <f>SUM(G9:G10)</f>
        <v>15504.399999999998</v>
      </c>
      <c r="H11" s="37"/>
      <c r="I11" s="42">
        <f>SUM(I9:I10)</f>
        <v>18984.579999999998</v>
      </c>
      <c r="J11" s="37"/>
      <c r="K11" s="42">
        <f>SUM(K9:K10)</f>
        <v>9897.99</v>
      </c>
      <c r="L11" s="37"/>
      <c r="M11" s="42">
        <f>SUM(M9:M10)</f>
        <v>8704.0399999999991</v>
      </c>
      <c r="N11" s="37"/>
      <c r="O11" s="42">
        <f>SUM(O9:O10)</f>
        <v>8889.9699999999993</v>
      </c>
      <c r="Q11" s="42">
        <f t="shared" si="0"/>
        <v>83957</v>
      </c>
      <c r="S11" s="39"/>
    </row>
    <row r="12" spans="1:19" s="38" customFormat="1" ht="14.6" x14ac:dyDescent="0.35">
      <c r="C12" s="43"/>
      <c r="E12" s="43"/>
      <c r="G12" s="43"/>
      <c r="I12" s="43"/>
      <c r="K12" s="43"/>
      <c r="M12" s="43"/>
      <c r="O12" s="43"/>
      <c r="Q12" s="32"/>
      <c r="S12" s="39"/>
    </row>
    <row r="13" spans="1:19" s="38" customFormat="1" ht="14.6" x14ac:dyDescent="0.35">
      <c r="C13" s="43"/>
      <c r="E13" s="43"/>
      <c r="G13" s="43"/>
      <c r="I13" s="43"/>
      <c r="K13" s="43"/>
      <c r="M13" s="43"/>
      <c r="O13" s="43"/>
      <c r="Q13" s="32"/>
      <c r="S13" s="61" t="s">
        <v>50</v>
      </c>
    </row>
    <row r="14" spans="1:19" s="67" customFormat="1" ht="14.6" x14ac:dyDescent="0.35">
      <c r="A14" s="67" t="s">
        <v>56</v>
      </c>
      <c r="C14" s="68">
        <f>C3+C10</f>
        <v>-468.8900000000001</v>
      </c>
      <c r="E14" s="68">
        <f t="shared" ref="E14" si="1">E3+E10</f>
        <v>5.1400000000001</v>
      </c>
      <c r="G14" s="68">
        <f t="shared" ref="G14" si="2">G3+G10</f>
        <v>-586.29000000000019</v>
      </c>
      <c r="I14" s="68">
        <f t="shared" ref="I14" si="3">I3+I10</f>
        <v>-882.92000000000007</v>
      </c>
      <c r="K14" s="68">
        <f t="shared" ref="K14" si="4">K3+K10</f>
        <v>-323.97000000000003</v>
      </c>
      <c r="M14" s="68">
        <f t="shared" ref="M14" si="5">M3+M10</f>
        <v>-206.69000000000005</v>
      </c>
      <c r="O14" s="68">
        <f t="shared" ref="O14" si="6">O3+O10</f>
        <v>-649.79</v>
      </c>
      <c r="Q14" s="63">
        <f t="shared" si="0"/>
        <v>-3113.4100000000003</v>
      </c>
      <c r="S14" s="69" t="s">
        <v>57</v>
      </c>
    </row>
    <row r="15" spans="1:19" s="44" customFormat="1" x14ac:dyDescent="0.3">
      <c r="A15" s="44" t="s">
        <v>58</v>
      </c>
      <c r="C15" s="65">
        <v>0</v>
      </c>
      <c r="E15" s="65">
        <v>5.14</v>
      </c>
      <c r="G15" s="65">
        <v>35.36</v>
      </c>
      <c r="I15" s="65">
        <v>0</v>
      </c>
      <c r="K15" s="65">
        <v>0</v>
      </c>
      <c r="M15" s="65">
        <v>0</v>
      </c>
      <c r="O15" s="65">
        <v>0</v>
      </c>
      <c r="Q15" s="43">
        <f t="shared" si="0"/>
        <v>40.5</v>
      </c>
      <c r="S15" s="66" t="s">
        <v>44</v>
      </c>
    </row>
    <row r="16" spans="1:19" s="38" customFormat="1" ht="14.6" x14ac:dyDescent="0.35">
      <c r="A16" s="37" t="s">
        <v>32</v>
      </c>
      <c r="B16" s="37"/>
      <c r="C16" s="32">
        <f>-C10</f>
        <v>1609.49</v>
      </c>
      <c r="D16" s="37"/>
      <c r="E16" s="32">
        <f t="shared" ref="E16" si="7">-E10</f>
        <v>1683.51</v>
      </c>
      <c r="F16" s="37"/>
      <c r="G16" s="32">
        <f t="shared" ref="G16" si="8">-G10</f>
        <v>2434.13</v>
      </c>
      <c r="H16" s="37"/>
      <c r="I16" s="32">
        <f t="shared" ref="I16" si="9">-I10</f>
        <v>3003</v>
      </c>
      <c r="J16" s="37"/>
      <c r="K16" s="32">
        <f t="shared" ref="K16" si="10">-K10</f>
        <v>1496.3</v>
      </c>
      <c r="L16" s="37"/>
      <c r="M16" s="32">
        <f t="shared" ref="M16" si="11">-M10</f>
        <v>1272.77</v>
      </c>
      <c r="N16" s="37"/>
      <c r="O16" s="32">
        <f t="shared" ref="O16" si="12">-O10</f>
        <v>1379.08</v>
      </c>
      <c r="Q16" s="32">
        <f t="shared" si="0"/>
        <v>12878.28</v>
      </c>
      <c r="S16" s="39" t="s">
        <v>45</v>
      </c>
    </row>
    <row r="17" spans="1:19" s="38" customFormat="1" ht="14.6" x14ac:dyDescent="0.35">
      <c r="A17" s="37" t="s">
        <v>59</v>
      </c>
      <c r="B17" s="37"/>
      <c r="C17" s="32">
        <f>IF(C16&gt;C3,C16-C3-C4+C15,C16-C3-C4+C15)</f>
        <v>468.8900000000001</v>
      </c>
      <c r="D17" s="37"/>
      <c r="E17" s="32">
        <f t="shared" ref="E17" si="13">IF(E16&gt;E3,E16-E3-E4+E15,E16-E3-E4+E15)</f>
        <v>-1.0036416142611415E-13</v>
      </c>
      <c r="F17" s="37"/>
      <c r="G17" s="32">
        <f t="shared" ref="G17" si="14">IF(G16&gt;G3,G16-G3-G4+G15,G16-G3-G4+G15)</f>
        <v>586.29000000000019</v>
      </c>
      <c r="H17" s="37"/>
      <c r="I17" s="32">
        <f t="shared" ref="I17" si="15">IF(I16&gt;I3,I16-I3-I4+I15,I16-I3-I4+I15)</f>
        <v>882.92000000000007</v>
      </c>
      <c r="J17" s="37"/>
      <c r="K17" s="32">
        <f t="shared" ref="K17" si="16">IF(K16&gt;K3,K16-K3-K4+K15,K16-K3-K4+K15)</f>
        <v>323.97000000000003</v>
      </c>
      <c r="L17" s="37"/>
      <c r="M17" s="32">
        <f t="shared" ref="M17" si="17">IF(M16&gt;M3,M16-M3-M4+M15,M16-M3-M4+M15)</f>
        <v>206.69000000000005</v>
      </c>
      <c r="N17" s="37"/>
      <c r="O17" s="32">
        <f t="shared" ref="O17" si="18">IF(O16&gt;O3,O16-O3-O4+O15,O16-O3-O4+O15)</f>
        <v>649.79</v>
      </c>
      <c r="Q17" s="32">
        <f t="shared" si="0"/>
        <v>3118.5500000000006</v>
      </c>
      <c r="S17" s="39" t="s">
        <v>48</v>
      </c>
    </row>
    <row r="18" spans="1:19" s="38" customFormat="1" ht="12.75" customHeight="1" x14ac:dyDescent="0.35">
      <c r="A18" s="38" t="s">
        <v>60</v>
      </c>
      <c r="C18" s="40">
        <v>0</v>
      </c>
      <c r="D18" s="41"/>
      <c r="E18" s="40">
        <v>0</v>
      </c>
      <c r="F18" s="41"/>
      <c r="G18" s="40">
        <v>4500</v>
      </c>
      <c r="H18" s="41"/>
      <c r="I18" s="40">
        <v>0</v>
      </c>
      <c r="J18" s="41"/>
      <c r="K18" s="40">
        <v>0</v>
      </c>
      <c r="L18" s="41"/>
      <c r="M18" s="40">
        <v>0</v>
      </c>
      <c r="N18" s="41"/>
      <c r="O18" s="40">
        <v>0</v>
      </c>
      <c r="Q18" s="43">
        <f t="shared" si="0"/>
        <v>4500</v>
      </c>
      <c r="S18" s="39" t="s">
        <v>47</v>
      </c>
    </row>
    <row r="19" spans="1:19" s="38" customFormat="1" ht="15" thickBot="1" x14ac:dyDescent="0.4">
      <c r="A19" s="38" t="s">
        <v>51</v>
      </c>
      <c r="C19" s="40">
        <v>0</v>
      </c>
      <c r="D19" s="41"/>
      <c r="E19" s="40">
        <v>0</v>
      </c>
      <c r="F19" s="41"/>
      <c r="G19" s="40">
        <v>0</v>
      </c>
      <c r="H19" s="41"/>
      <c r="I19" s="40">
        <v>0</v>
      </c>
      <c r="J19" s="41"/>
      <c r="K19" s="40">
        <v>0</v>
      </c>
      <c r="L19" s="41"/>
      <c r="M19" s="40">
        <v>0</v>
      </c>
      <c r="N19" s="41"/>
      <c r="O19" s="40">
        <v>0</v>
      </c>
      <c r="Q19" s="43">
        <f t="shared" si="0"/>
        <v>0</v>
      </c>
      <c r="S19" s="39" t="s">
        <v>46</v>
      </c>
    </row>
    <row r="20" spans="1:19" s="38" customFormat="1" ht="14.6" x14ac:dyDescent="0.35">
      <c r="A20" s="38" t="s">
        <v>52</v>
      </c>
      <c r="C20" s="64"/>
      <c r="E20" s="64">
        <f>SUM(C19+E19-C21)</f>
        <v>0</v>
      </c>
      <c r="G20" s="64">
        <f>SUM(E20+G19-G21)</f>
        <v>0</v>
      </c>
      <c r="I20" s="64">
        <f>SUM(G20+I19-I21)</f>
        <v>0</v>
      </c>
      <c r="K20" s="64">
        <f>SUM(I20+K19-K21)</f>
        <v>0</v>
      </c>
      <c r="M20" s="64">
        <f>SUM(K20+M19-M21)</f>
        <v>0</v>
      </c>
      <c r="O20" s="64">
        <f>SUM(M20+O19-O21)</f>
        <v>0</v>
      </c>
      <c r="Q20" s="32"/>
      <c r="S20" s="39" t="s">
        <v>54</v>
      </c>
    </row>
    <row r="21" spans="1:19" s="38" customFormat="1" ht="14.6" x14ac:dyDescent="0.35">
      <c r="A21" s="62" t="s">
        <v>53</v>
      </c>
      <c r="B21" s="62"/>
      <c r="C21" s="63"/>
      <c r="D21" s="62"/>
      <c r="E21" s="63"/>
      <c r="F21" s="62"/>
      <c r="G21" s="63"/>
      <c r="H21" s="62"/>
      <c r="I21" s="63"/>
      <c r="J21" s="62"/>
      <c r="K21" s="63"/>
      <c r="L21" s="62"/>
      <c r="M21" s="63"/>
      <c r="N21" s="62"/>
      <c r="O21" s="63"/>
      <c r="Q21" s="32"/>
      <c r="S21" s="39" t="s">
        <v>55</v>
      </c>
    </row>
    <row r="22" spans="1:19" s="38" customFormat="1" ht="14.6" x14ac:dyDescent="0.35">
      <c r="C22" s="43"/>
      <c r="E22" s="43"/>
      <c r="G22" s="43"/>
      <c r="I22" s="43"/>
      <c r="K22" s="43"/>
      <c r="M22" s="43"/>
      <c r="O22" s="43"/>
      <c r="Q22" s="32"/>
      <c r="S22" s="39"/>
    </row>
    <row r="23" spans="1:19" s="38" customFormat="1" ht="14.6" x14ac:dyDescent="0.35">
      <c r="A23" s="45" t="s">
        <v>43</v>
      </c>
      <c r="B23" s="45"/>
      <c r="C23" s="46">
        <f>5000-C17+C18-C19-897.14</f>
        <v>3633.97</v>
      </c>
      <c r="D23" s="45"/>
      <c r="E23" s="46">
        <f>C23-E17+E18-E19</f>
        <v>3633.97</v>
      </c>
      <c r="F23" s="45"/>
      <c r="G23" s="46">
        <f>E23-G17+G18-G19</f>
        <v>7547.6799999999994</v>
      </c>
      <c r="H23" s="45"/>
      <c r="I23" s="46">
        <f>G23-I17+I18-I19</f>
        <v>6664.7599999999993</v>
      </c>
      <c r="J23" s="45"/>
      <c r="K23" s="46">
        <f>I23-K17+K18-K19</f>
        <v>6340.7899999999991</v>
      </c>
      <c r="L23" s="45"/>
      <c r="M23" s="46">
        <f>K23-M17+M18-M19</f>
        <v>6134.0999999999985</v>
      </c>
      <c r="N23" s="45"/>
      <c r="O23" s="46">
        <f>M23-O17+O18-O19</f>
        <v>5484.3099999999986</v>
      </c>
      <c r="P23" s="47"/>
      <c r="Q23" s="46" t="s">
        <v>39</v>
      </c>
      <c r="S23" s="39" t="s">
        <v>33</v>
      </c>
    </row>
    <row r="24" spans="1:19" s="38" customFormat="1" ht="14.6" x14ac:dyDescent="0.35">
      <c r="C24" s="43"/>
      <c r="E24" s="43"/>
      <c r="G24" s="43"/>
      <c r="I24" s="43"/>
      <c r="K24" s="43"/>
      <c r="M24" s="43"/>
      <c r="O24" s="43"/>
      <c r="S24" s="39"/>
    </row>
    <row r="25" spans="1:19" s="50" customFormat="1" ht="13" x14ac:dyDescent="0.3">
      <c r="A25" s="108" t="s">
        <v>40</v>
      </c>
      <c r="B25" s="108"/>
      <c r="C25" s="108"/>
      <c r="D25" s="108"/>
      <c r="E25" s="108"/>
      <c r="F25" s="108"/>
      <c r="G25" s="108"/>
      <c r="H25" s="108"/>
      <c r="I25" s="108"/>
      <c r="K25" s="51"/>
      <c r="M25" s="51"/>
      <c r="O25" s="49">
        <f>5000-O23</f>
        <v>-484.30999999999858</v>
      </c>
      <c r="P25" s="52" t="s">
        <v>34</v>
      </c>
      <c r="Q25" s="48"/>
      <c r="S25" s="39"/>
    </row>
    <row r="26" spans="1:19" ht="15" thickBot="1" x14ac:dyDescent="0.4">
      <c r="A26" s="53"/>
      <c r="B26" s="53"/>
      <c r="C26" s="54"/>
      <c r="D26" s="53"/>
      <c r="E26" s="54"/>
      <c r="F26" s="53"/>
      <c r="G26" s="54"/>
      <c r="H26" s="53"/>
      <c r="I26" s="54"/>
      <c r="J26" s="53"/>
      <c r="K26" s="54"/>
      <c r="L26" s="53"/>
      <c r="M26" s="54"/>
      <c r="N26" s="53"/>
      <c r="O26" s="54"/>
    </row>
    <row r="28" spans="1:19" s="20" customFormat="1" ht="13.15" x14ac:dyDescent="0.25">
      <c r="C28" s="21" t="s">
        <v>15</v>
      </c>
      <c r="D28" s="22"/>
      <c r="E28" s="21" t="s">
        <v>16</v>
      </c>
      <c r="F28" s="22"/>
      <c r="G28" s="21" t="s">
        <v>17</v>
      </c>
      <c r="H28" s="22"/>
      <c r="I28" s="21" t="s">
        <v>18</v>
      </c>
      <c r="J28" s="22"/>
      <c r="K28" s="21" t="s">
        <v>19</v>
      </c>
      <c r="L28" s="22"/>
      <c r="M28" s="21" t="s">
        <v>20</v>
      </c>
      <c r="N28" s="22"/>
      <c r="O28" s="21" t="s">
        <v>21</v>
      </c>
      <c r="Q28" s="22"/>
      <c r="S28" s="23"/>
    </row>
    <row r="29" spans="1:19" s="25" customFormat="1" ht="13.15" x14ac:dyDescent="0.25">
      <c r="A29" s="24" t="s">
        <v>35</v>
      </c>
      <c r="B29" s="28"/>
      <c r="C29" s="27">
        <f>O2+1</f>
        <v>42683</v>
      </c>
      <c r="D29" s="28"/>
      <c r="E29" s="27">
        <f>C29+1</f>
        <v>42684</v>
      </c>
      <c r="F29" s="28"/>
      <c r="G29" s="27">
        <f>E29+1</f>
        <v>42685</v>
      </c>
      <c r="H29" s="28"/>
      <c r="I29" s="27">
        <f>G29+1</f>
        <v>42686</v>
      </c>
      <c r="J29" s="28"/>
      <c r="K29" s="27">
        <f>I29+1</f>
        <v>42687</v>
      </c>
      <c r="L29" s="28"/>
      <c r="M29" s="27">
        <f>K29+1</f>
        <v>42688</v>
      </c>
      <c r="N29" s="28"/>
      <c r="O29" s="27">
        <f>M29+1</f>
        <v>42689</v>
      </c>
      <c r="Q29" s="27" t="s">
        <v>23</v>
      </c>
      <c r="S29" s="29"/>
    </row>
    <row r="30" spans="1:19" x14ac:dyDescent="0.3">
      <c r="A30" t="s">
        <v>24</v>
      </c>
      <c r="C30" s="30">
        <v>1013.43</v>
      </c>
      <c r="D30" s="31"/>
      <c r="E30" s="30">
        <v>0</v>
      </c>
      <c r="F30" s="31"/>
      <c r="G30" s="30">
        <v>0</v>
      </c>
      <c r="H30" s="31"/>
      <c r="I30" s="30">
        <v>0</v>
      </c>
      <c r="J30" s="31"/>
      <c r="K30" s="30">
        <v>0</v>
      </c>
      <c r="L30" s="31"/>
      <c r="M30" s="30">
        <v>0</v>
      </c>
      <c r="N30" s="31"/>
      <c r="O30" s="30">
        <v>0</v>
      </c>
      <c r="Q30" s="32">
        <f>SUM(C30:P30)</f>
        <v>1013.43</v>
      </c>
      <c r="S30" s="33" t="s">
        <v>25</v>
      </c>
    </row>
    <row r="31" spans="1:19" x14ac:dyDescent="0.3">
      <c r="A31" t="s">
        <v>26</v>
      </c>
      <c r="C31" s="30">
        <v>32.35</v>
      </c>
      <c r="D31" s="31"/>
      <c r="E31" s="30">
        <v>0</v>
      </c>
      <c r="F31" s="31"/>
      <c r="G31" s="30">
        <v>0</v>
      </c>
      <c r="H31" s="31"/>
      <c r="I31" s="30">
        <v>0</v>
      </c>
      <c r="J31" s="31"/>
      <c r="K31" s="30">
        <v>0</v>
      </c>
      <c r="L31" s="31"/>
      <c r="M31" s="30">
        <v>0</v>
      </c>
      <c r="N31" s="31"/>
      <c r="O31" s="30">
        <v>0</v>
      </c>
      <c r="Q31" s="32">
        <f t="shared" ref="Q31:Q38" si="19">SUM(C31:P31)</f>
        <v>32.35</v>
      </c>
      <c r="S31" s="33" t="s">
        <v>27</v>
      </c>
    </row>
    <row r="32" spans="1:19" x14ac:dyDescent="0.3">
      <c r="A32" t="s">
        <v>28</v>
      </c>
      <c r="C32" s="30">
        <v>3302.93</v>
      </c>
      <c r="D32" s="31"/>
      <c r="E32" s="30">
        <v>0</v>
      </c>
      <c r="F32" s="31"/>
      <c r="G32" s="30">
        <v>0</v>
      </c>
      <c r="H32" s="31"/>
      <c r="I32" s="30">
        <v>0</v>
      </c>
      <c r="J32" s="31"/>
      <c r="K32" s="30">
        <v>0</v>
      </c>
      <c r="L32" s="31"/>
      <c r="M32" s="30">
        <v>0</v>
      </c>
      <c r="N32" s="31"/>
      <c r="O32" s="30">
        <v>0</v>
      </c>
      <c r="Q32" s="32">
        <f t="shared" si="19"/>
        <v>3302.93</v>
      </c>
      <c r="S32" s="33" t="s">
        <v>25</v>
      </c>
    </row>
    <row r="33" spans="1:19" x14ac:dyDescent="0.3">
      <c r="A33" t="s">
        <v>41</v>
      </c>
      <c r="C33" s="30">
        <v>9899.36</v>
      </c>
      <c r="D33" s="31"/>
      <c r="E33" s="30">
        <v>0</v>
      </c>
      <c r="F33" s="31"/>
      <c r="G33" s="30">
        <v>0</v>
      </c>
      <c r="H33" s="31"/>
      <c r="I33" s="30">
        <v>0</v>
      </c>
      <c r="J33" s="31"/>
      <c r="K33" s="30">
        <v>0</v>
      </c>
      <c r="L33" s="31"/>
      <c r="M33" s="30">
        <v>0</v>
      </c>
      <c r="N33" s="31"/>
      <c r="O33" s="30">
        <v>0</v>
      </c>
      <c r="Q33" s="32">
        <f t="shared" si="19"/>
        <v>9899.36</v>
      </c>
      <c r="S33" s="33" t="s">
        <v>25</v>
      </c>
    </row>
    <row r="34" spans="1:19" x14ac:dyDescent="0.3">
      <c r="A34" t="s">
        <v>29</v>
      </c>
      <c r="C34" s="30">
        <v>98.95</v>
      </c>
      <c r="D34" s="31"/>
      <c r="E34" s="30">
        <v>0</v>
      </c>
      <c r="F34" s="31"/>
      <c r="G34" s="30">
        <v>0</v>
      </c>
      <c r="H34" s="31"/>
      <c r="I34" s="30">
        <v>0</v>
      </c>
      <c r="J34" s="31"/>
      <c r="K34" s="30">
        <v>0</v>
      </c>
      <c r="L34" s="31"/>
      <c r="M34" s="30">
        <v>0</v>
      </c>
      <c r="N34" s="31"/>
      <c r="O34" s="30">
        <v>0</v>
      </c>
      <c r="Q34" s="32">
        <f t="shared" si="19"/>
        <v>98.95</v>
      </c>
    </row>
    <row r="35" spans="1:19" x14ac:dyDescent="0.3">
      <c r="A35" t="s">
        <v>42</v>
      </c>
      <c r="C35" s="34">
        <v>0</v>
      </c>
      <c r="D35" s="31"/>
      <c r="E35" s="34">
        <v>0</v>
      </c>
      <c r="F35" s="31"/>
      <c r="G35" s="34">
        <v>0</v>
      </c>
      <c r="H35" s="31"/>
      <c r="I35" s="34">
        <v>0</v>
      </c>
      <c r="J35" s="31"/>
      <c r="K35" s="34">
        <v>0</v>
      </c>
      <c r="L35" s="31"/>
      <c r="M35" s="34">
        <v>0</v>
      </c>
      <c r="N35" s="31"/>
      <c r="O35" s="34">
        <v>0</v>
      </c>
      <c r="Q35" s="35">
        <f t="shared" si="19"/>
        <v>0</v>
      </c>
      <c r="S35" s="33" t="s">
        <v>25</v>
      </c>
    </row>
    <row r="36" spans="1:19" s="38" customFormat="1" x14ac:dyDescent="0.3">
      <c r="A36" s="36" t="s">
        <v>30</v>
      </c>
      <c r="B36" s="37"/>
      <c r="C36" s="32">
        <f>SUM(C30:C35)</f>
        <v>14347.02</v>
      </c>
      <c r="D36" s="37"/>
      <c r="E36" s="32">
        <f>SUM(E30:E35)</f>
        <v>0</v>
      </c>
      <c r="F36" s="37"/>
      <c r="G36" s="32">
        <f>SUM(G30:G35)</f>
        <v>0</v>
      </c>
      <c r="H36" s="37"/>
      <c r="I36" s="32">
        <f>SUM(I30:I35)</f>
        <v>0</v>
      </c>
      <c r="J36" s="37"/>
      <c r="K36" s="32">
        <f>SUM(K30:K35)</f>
        <v>0</v>
      </c>
      <c r="L36" s="37"/>
      <c r="M36" s="32">
        <f>SUM(M30:M35)</f>
        <v>0</v>
      </c>
      <c r="N36" s="37"/>
      <c r="O36" s="32">
        <f>SUM(O30:O35)</f>
        <v>0</v>
      </c>
      <c r="Q36" s="32">
        <f t="shared" si="19"/>
        <v>14347.02</v>
      </c>
      <c r="S36" s="39"/>
    </row>
    <row r="37" spans="1:19" s="38" customFormat="1" x14ac:dyDescent="0.3">
      <c r="A37" s="38" t="s">
        <v>31</v>
      </c>
      <c r="C37" s="40">
        <v>-1915.79</v>
      </c>
      <c r="D37" s="41"/>
      <c r="E37" s="30">
        <v>0</v>
      </c>
      <c r="F37" s="41"/>
      <c r="G37" s="30">
        <v>0</v>
      </c>
      <c r="H37" s="41"/>
      <c r="I37" s="30">
        <v>0</v>
      </c>
      <c r="J37" s="41"/>
      <c r="K37" s="30">
        <v>0</v>
      </c>
      <c r="L37" s="41"/>
      <c r="M37" s="30">
        <v>0</v>
      </c>
      <c r="N37" s="41"/>
      <c r="O37" s="30">
        <v>0</v>
      </c>
      <c r="P37" s="41"/>
      <c r="Q37" s="32">
        <f t="shared" si="19"/>
        <v>-1915.79</v>
      </c>
      <c r="S37" s="39" t="s">
        <v>49</v>
      </c>
    </row>
    <row r="38" spans="1:19" s="38" customFormat="1" x14ac:dyDescent="0.3">
      <c r="A38" s="36" t="s">
        <v>30</v>
      </c>
      <c r="B38" s="37"/>
      <c r="C38" s="42">
        <f>SUM(C36:C37)</f>
        <v>12431.23</v>
      </c>
      <c r="D38" s="37"/>
      <c r="E38" s="42">
        <f>SUM(E36:E37)</f>
        <v>0</v>
      </c>
      <c r="F38" s="37"/>
      <c r="G38" s="42">
        <f>SUM(G36:G37)</f>
        <v>0</v>
      </c>
      <c r="H38" s="37"/>
      <c r="I38" s="42">
        <f>SUM(I36:I37)</f>
        <v>0</v>
      </c>
      <c r="J38" s="37"/>
      <c r="K38" s="42">
        <f>SUM(K36:K37)</f>
        <v>0</v>
      </c>
      <c r="L38" s="37"/>
      <c r="M38" s="42">
        <f>SUM(M36:M37)</f>
        <v>0</v>
      </c>
      <c r="N38" s="37"/>
      <c r="O38" s="42">
        <f>SUM(O36:O37)</f>
        <v>0</v>
      </c>
      <c r="Q38" s="42">
        <f t="shared" si="19"/>
        <v>12431.23</v>
      </c>
      <c r="S38" s="39"/>
    </row>
    <row r="39" spans="1:19" s="38" customFormat="1" x14ac:dyDescent="0.3">
      <c r="C39" s="43"/>
      <c r="E39" s="43"/>
      <c r="G39" s="43"/>
      <c r="I39" s="43"/>
      <c r="K39" s="43"/>
      <c r="M39" s="43"/>
      <c r="O39" s="43"/>
      <c r="Q39" s="32"/>
      <c r="S39" s="39"/>
    </row>
    <row r="40" spans="1:19" s="38" customFormat="1" x14ac:dyDescent="0.3">
      <c r="C40" s="43"/>
      <c r="E40" s="43"/>
      <c r="G40" s="43"/>
      <c r="I40" s="43"/>
      <c r="K40" s="43"/>
      <c r="M40" s="43"/>
      <c r="O40" s="43"/>
      <c r="Q40" s="32"/>
      <c r="S40" s="61" t="s">
        <v>50</v>
      </c>
    </row>
    <row r="41" spans="1:19" s="67" customFormat="1" x14ac:dyDescent="0.3">
      <c r="A41" s="67" t="s">
        <v>56</v>
      </c>
      <c r="C41" s="68">
        <f>C30+C37</f>
        <v>-902.36</v>
      </c>
      <c r="E41" s="68">
        <f t="shared" ref="E41" si="20">E30+E37</f>
        <v>0</v>
      </c>
      <c r="G41" s="68">
        <f t="shared" ref="G41" si="21">G30+G37</f>
        <v>0</v>
      </c>
      <c r="I41" s="68">
        <f t="shared" ref="I41" si="22">I30+I37</f>
        <v>0</v>
      </c>
      <c r="K41" s="68">
        <f t="shared" ref="K41" si="23">K30+K37</f>
        <v>0</v>
      </c>
      <c r="M41" s="68">
        <f t="shared" ref="M41" si="24">M30+M37</f>
        <v>0</v>
      </c>
      <c r="O41" s="68">
        <f t="shared" ref="O41" si="25">O30+O37</f>
        <v>0</v>
      </c>
      <c r="Q41" s="63">
        <f t="shared" ref="Q41:Q46" si="26">SUM(C41:P41)</f>
        <v>-902.36</v>
      </c>
      <c r="S41" s="69" t="s">
        <v>57</v>
      </c>
    </row>
    <row r="42" spans="1:19" s="44" customFormat="1" x14ac:dyDescent="0.3">
      <c r="A42" s="44" t="s">
        <v>58</v>
      </c>
      <c r="C42" s="65">
        <v>32.35</v>
      </c>
      <c r="E42" s="70">
        <v>0</v>
      </c>
      <c r="G42" s="70">
        <v>0</v>
      </c>
      <c r="I42" s="70">
        <v>0</v>
      </c>
      <c r="K42" s="70">
        <v>0</v>
      </c>
      <c r="M42" s="70">
        <v>0</v>
      </c>
      <c r="O42" s="70">
        <v>0</v>
      </c>
      <c r="Q42" s="43">
        <f t="shared" si="26"/>
        <v>32.35</v>
      </c>
      <c r="S42" s="66" t="s">
        <v>44</v>
      </c>
    </row>
    <row r="43" spans="1:19" s="38" customFormat="1" x14ac:dyDescent="0.3">
      <c r="A43" s="37" t="s">
        <v>32</v>
      </c>
      <c r="B43" s="37"/>
      <c r="C43" s="32">
        <f>-C37</f>
        <v>1915.79</v>
      </c>
      <c r="D43" s="37"/>
      <c r="E43" s="32">
        <f t="shared" ref="E43" si="27">-E37</f>
        <v>0</v>
      </c>
      <c r="F43" s="37"/>
      <c r="G43" s="32">
        <f t="shared" ref="G43" si="28">-G37</f>
        <v>0</v>
      </c>
      <c r="H43" s="37"/>
      <c r="I43" s="32">
        <f t="shared" ref="I43" si="29">-I37</f>
        <v>0</v>
      </c>
      <c r="J43" s="37"/>
      <c r="K43" s="32">
        <f t="shared" ref="K43" si="30">-K37</f>
        <v>0</v>
      </c>
      <c r="L43" s="37"/>
      <c r="M43" s="32">
        <f t="shared" ref="M43" si="31">-M37</f>
        <v>0</v>
      </c>
      <c r="N43" s="37"/>
      <c r="O43" s="32">
        <f t="shared" ref="O43" si="32">-O37</f>
        <v>0</v>
      </c>
      <c r="Q43" s="32">
        <f t="shared" si="26"/>
        <v>1915.79</v>
      </c>
      <c r="S43" s="39" t="s">
        <v>45</v>
      </c>
    </row>
    <row r="44" spans="1:19" s="38" customFormat="1" x14ac:dyDescent="0.3">
      <c r="A44" s="37" t="s">
        <v>59</v>
      </c>
      <c r="B44" s="37"/>
      <c r="C44" s="32">
        <f>IF(C43&gt;C30,C43-C30-C31+C42,C43-C30-C31+C42)</f>
        <v>902.36</v>
      </c>
      <c r="D44" s="37"/>
      <c r="E44" s="32">
        <f t="shared" ref="E44" si="33">IF(E43&gt;E30,E43-E30-E31+E42,E43-E30-E31+E42)</f>
        <v>0</v>
      </c>
      <c r="F44" s="37"/>
      <c r="G44" s="32">
        <f t="shared" ref="G44" si="34">IF(G43&gt;G30,G43-G30-G31+G42,G43-G30-G31+G42)</f>
        <v>0</v>
      </c>
      <c r="H44" s="37"/>
      <c r="I44" s="32">
        <f t="shared" ref="I44" si="35">IF(I43&gt;I30,I43-I30-I31+I42,I43-I30-I31+I42)</f>
        <v>0</v>
      </c>
      <c r="J44" s="37"/>
      <c r="K44" s="32">
        <f t="shared" ref="K44" si="36">IF(K43&gt;K30,K43-K30-K31+K42,K43-K30-K31+K42)</f>
        <v>0</v>
      </c>
      <c r="L44" s="37"/>
      <c r="M44" s="32">
        <f t="shared" ref="M44" si="37">IF(M43&gt;M30,M43-M30-M31+M42,M43-M30-M31+M42)</f>
        <v>0</v>
      </c>
      <c r="N44" s="37"/>
      <c r="O44" s="32">
        <f t="shared" ref="O44" si="38">IF(O43&gt;O30,O43-O30-O31+O42,O43-O30-O31+O42)</f>
        <v>0</v>
      </c>
      <c r="Q44" s="32">
        <f t="shared" si="26"/>
        <v>902.36</v>
      </c>
      <c r="S44" s="39" t="s">
        <v>48</v>
      </c>
    </row>
    <row r="45" spans="1:19" s="38" customFormat="1" ht="12.75" customHeight="1" x14ac:dyDescent="0.3">
      <c r="A45" s="38" t="s">
        <v>60</v>
      </c>
      <c r="C45" s="40">
        <v>0</v>
      </c>
      <c r="D45" s="41"/>
      <c r="E45" s="40">
        <v>0</v>
      </c>
      <c r="F45" s="41"/>
      <c r="G45" s="40">
        <v>0</v>
      </c>
      <c r="H45" s="41"/>
      <c r="I45" s="40">
        <v>0</v>
      </c>
      <c r="J45" s="41"/>
      <c r="K45" s="40">
        <v>0</v>
      </c>
      <c r="L45" s="41"/>
      <c r="M45" s="40">
        <v>0</v>
      </c>
      <c r="N45" s="41"/>
      <c r="O45" s="40">
        <v>0</v>
      </c>
      <c r="Q45" s="43">
        <f t="shared" si="26"/>
        <v>0</v>
      </c>
      <c r="S45" s="39" t="s">
        <v>47</v>
      </c>
    </row>
    <row r="46" spans="1:19" s="38" customFormat="1" ht="14.9" thickBot="1" x14ac:dyDescent="0.35">
      <c r="A46" s="38" t="s">
        <v>51</v>
      </c>
      <c r="C46" s="40">
        <v>0</v>
      </c>
      <c r="D46" s="41"/>
      <c r="E46" s="40">
        <v>0</v>
      </c>
      <c r="F46" s="41"/>
      <c r="G46" s="40">
        <v>0</v>
      </c>
      <c r="H46" s="41"/>
      <c r="I46" s="40">
        <v>0</v>
      </c>
      <c r="J46" s="41"/>
      <c r="K46" s="40">
        <v>0</v>
      </c>
      <c r="L46" s="41"/>
      <c r="M46" s="40">
        <v>0</v>
      </c>
      <c r="N46" s="41"/>
      <c r="O46" s="40">
        <v>0</v>
      </c>
      <c r="Q46" s="43">
        <f t="shared" si="26"/>
        <v>0</v>
      </c>
      <c r="S46" s="39" t="s">
        <v>46</v>
      </c>
    </row>
    <row r="47" spans="1:19" s="38" customFormat="1" x14ac:dyDescent="0.3">
      <c r="A47" s="38" t="s">
        <v>52</v>
      </c>
      <c r="C47" s="64"/>
      <c r="E47" s="64">
        <f>SUM(C46+E46-C48)</f>
        <v>0</v>
      </c>
      <c r="G47" s="64">
        <f>SUM(E47+G46-G48)</f>
        <v>0</v>
      </c>
      <c r="I47" s="64">
        <f>SUM(G47+I46-I48)</f>
        <v>0</v>
      </c>
      <c r="K47" s="64">
        <f>SUM(I47+K46-K48)</f>
        <v>0</v>
      </c>
      <c r="M47" s="64">
        <f>SUM(K47+M46-M48)</f>
        <v>0</v>
      </c>
      <c r="O47" s="64">
        <f>SUM(M47+O46-O48)</f>
        <v>0</v>
      </c>
      <c r="Q47" s="32"/>
      <c r="S47" s="39" t="s">
        <v>54</v>
      </c>
    </row>
    <row r="48" spans="1:19" s="38" customFormat="1" x14ac:dyDescent="0.3">
      <c r="A48" s="62" t="s">
        <v>53</v>
      </c>
      <c r="B48" s="62"/>
      <c r="C48" s="63"/>
      <c r="D48" s="62"/>
      <c r="E48" s="63"/>
      <c r="F48" s="62"/>
      <c r="G48" s="63"/>
      <c r="H48" s="62"/>
      <c r="I48" s="63"/>
      <c r="J48" s="62"/>
      <c r="K48" s="63"/>
      <c r="L48" s="62"/>
      <c r="M48" s="63"/>
      <c r="N48" s="62"/>
      <c r="O48" s="63"/>
      <c r="Q48" s="32"/>
      <c r="S48" s="39" t="s">
        <v>55</v>
      </c>
    </row>
    <row r="49" spans="1:19" s="38" customFormat="1" x14ac:dyDescent="0.3">
      <c r="C49" s="43"/>
      <c r="E49" s="43"/>
      <c r="G49" s="43"/>
      <c r="I49" s="43"/>
      <c r="K49" s="43"/>
      <c r="M49" s="43"/>
      <c r="O49" s="43"/>
      <c r="Q49" s="32"/>
      <c r="S49" s="39"/>
    </row>
    <row r="50" spans="1:19" s="38" customFormat="1" x14ac:dyDescent="0.3">
      <c r="A50" s="45" t="s">
        <v>43</v>
      </c>
      <c r="B50" s="45"/>
      <c r="C50" s="46">
        <f>O23-C44+C45-C46</f>
        <v>4581.9499999999989</v>
      </c>
      <c r="D50" s="45"/>
      <c r="E50" s="46">
        <f>C50-E44+E45-E46</f>
        <v>4581.9499999999989</v>
      </c>
      <c r="F50" s="45"/>
      <c r="G50" s="46">
        <f>E50-G44+G45-G46</f>
        <v>4581.9499999999989</v>
      </c>
      <c r="H50" s="45"/>
      <c r="I50" s="46">
        <f>G50-I44+I45-I46</f>
        <v>4581.9499999999989</v>
      </c>
      <c r="J50" s="45"/>
      <c r="K50" s="46">
        <f>I50-K44+K45-K46</f>
        <v>4581.9499999999989</v>
      </c>
      <c r="L50" s="45"/>
      <c r="M50" s="46">
        <f>K50-M44+M45-M46</f>
        <v>4581.9499999999989</v>
      </c>
      <c r="N50" s="45"/>
      <c r="O50" s="46">
        <f>M50-O44+O45-O46</f>
        <v>4581.9499999999989</v>
      </c>
      <c r="P50" s="47"/>
      <c r="Q50" s="46" t="s">
        <v>39</v>
      </c>
      <c r="S50" s="39" t="s">
        <v>33</v>
      </c>
    </row>
    <row r="51" spans="1:19" s="38" customFormat="1" x14ac:dyDescent="0.3">
      <c r="C51" s="43"/>
      <c r="E51" s="43"/>
      <c r="G51" s="43"/>
      <c r="I51" s="43"/>
      <c r="K51" s="43"/>
      <c r="M51" s="43"/>
      <c r="O51" s="43"/>
      <c r="S51" s="39"/>
    </row>
    <row r="52" spans="1:19" s="50" customFormat="1" ht="13.15" x14ac:dyDescent="0.25">
      <c r="A52" s="108" t="s">
        <v>40</v>
      </c>
      <c r="B52" s="108"/>
      <c r="C52" s="108"/>
      <c r="D52" s="108"/>
      <c r="E52" s="108"/>
      <c r="F52" s="108"/>
      <c r="G52" s="108"/>
      <c r="H52" s="108"/>
      <c r="I52" s="108"/>
      <c r="K52" s="51"/>
      <c r="M52" s="51"/>
      <c r="O52" s="49">
        <f>5000-O50</f>
        <v>418.05000000000109</v>
      </c>
      <c r="P52" s="52" t="s">
        <v>34</v>
      </c>
      <c r="Q52" s="48"/>
      <c r="S52" s="39"/>
    </row>
    <row r="53" spans="1:19" ht="14.9" thickBot="1" x14ac:dyDescent="0.35">
      <c r="A53" s="53"/>
      <c r="B53" s="53"/>
      <c r="C53" s="54"/>
      <c r="D53" s="53"/>
      <c r="E53" s="54"/>
      <c r="F53" s="53"/>
      <c r="G53" s="54"/>
      <c r="H53" s="53"/>
      <c r="I53" s="54"/>
      <c r="J53" s="53"/>
      <c r="K53" s="54"/>
      <c r="L53" s="53"/>
      <c r="M53" s="54"/>
      <c r="N53" s="53"/>
      <c r="O53" s="54"/>
    </row>
    <row r="55" spans="1:19" s="20" customFormat="1" ht="13.15" x14ac:dyDescent="0.25">
      <c r="C55" s="21" t="s">
        <v>15</v>
      </c>
      <c r="D55" s="22"/>
      <c r="E55" s="21" t="s">
        <v>16</v>
      </c>
      <c r="F55" s="22"/>
      <c r="G55" s="21" t="s">
        <v>17</v>
      </c>
      <c r="H55" s="22"/>
      <c r="I55" s="21" t="s">
        <v>18</v>
      </c>
      <c r="J55" s="22"/>
      <c r="K55" s="21" t="s">
        <v>19</v>
      </c>
      <c r="L55" s="22"/>
      <c r="M55" s="21" t="s">
        <v>20</v>
      </c>
      <c r="N55" s="22"/>
      <c r="O55" s="21" t="s">
        <v>21</v>
      </c>
      <c r="Q55" s="22"/>
      <c r="S55" s="23"/>
    </row>
    <row r="56" spans="1:19" s="25" customFormat="1" ht="13.15" x14ac:dyDescent="0.25">
      <c r="A56" s="24" t="s">
        <v>36</v>
      </c>
      <c r="B56" s="28"/>
      <c r="C56" s="27">
        <f>O29+1</f>
        <v>42690</v>
      </c>
      <c r="D56" s="28"/>
      <c r="E56" s="27">
        <f>C56+1</f>
        <v>42691</v>
      </c>
      <c r="F56" s="28"/>
      <c r="G56" s="27">
        <f>E56+1</f>
        <v>42692</v>
      </c>
      <c r="H56" s="28"/>
      <c r="I56" s="27">
        <f>G56+1</f>
        <v>42693</v>
      </c>
      <c r="J56" s="28"/>
      <c r="K56" s="27">
        <f>I56+1</f>
        <v>42694</v>
      </c>
      <c r="L56" s="28"/>
      <c r="M56" s="27">
        <f>K56+1</f>
        <v>42695</v>
      </c>
      <c r="N56" s="28"/>
      <c r="O56" s="27">
        <f>M56+1</f>
        <v>42696</v>
      </c>
      <c r="Q56" s="27" t="s">
        <v>23</v>
      </c>
      <c r="S56" s="29"/>
    </row>
    <row r="57" spans="1:19" x14ac:dyDescent="0.3">
      <c r="A57" t="s">
        <v>24</v>
      </c>
      <c r="C57" s="30">
        <v>0</v>
      </c>
      <c r="D57" s="31"/>
      <c r="E57" s="30">
        <v>0</v>
      </c>
      <c r="F57" s="31"/>
      <c r="G57" s="30">
        <v>0</v>
      </c>
      <c r="H57" s="31"/>
      <c r="I57" s="30">
        <v>0</v>
      </c>
      <c r="J57" s="31"/>
      <c r="K57" s="30">
        <v>0</v>
      </c>
      <c r="L57" s="31"/>
      <c r="M57" s="30">
        <v>0</v>
      </c>
      <c r="N57" s="31"/>
      <c r="O57" s="30">
        <v>0</v>
      </c>
      <c r="Q57" s="32">
        <f>SUM(C57:P57)</f>
        <v>0</v>
      </c>
      <c r="S57" s="33" t="s">
        <v>25</v>
      </c>
    </row>
    <row r="58" spans="1:19" x14ac:dyDescent="0.3">
      <c r="A58" t="s">
        <v>26</v>
      </c>
      <c r="C58" s="30">
        <v>0</v>
      </c>
      <c r="D58" s="31"/>
      <c r="E58" s="30">
        <v>0</v>
      </c>
      <c r="F58" s="31"/>
      <c r="G58" s="30">
        <v>0</v>
      </c>
      <c r="H58" s="31"/>
      <c r="I58" s="30">
        <v>0</v>
      </c>
      <c r="J58" s="31"/>
      <c r="K58" s="30">
        <v>0</v>
      </c>
      <c r="L58" s="31"/>
      <c r="M58" s="30">
        <v>0</v>
      </c>
      <c r="N58" s="31"/>
      <c r="O58" s="30">
        <v>0</v>
      </c>
      <c r="Q58" s="32">
        <f t="shared" ref="Q58:Q65" si="39">SUM(C58:P58)</f>
        <v>0</v>
      </c>
      <c r="S58" s="33" t="s">
        <v>27</v>
      </c>
    </row>
    <row r="59" spans="1:19" x14ac:dyDescent="0.3">
      <c r="A59" t="s">
        <v>28</v>
      </c>
      <c r="C59" s="30">
        <v>0</v>
      </c>
      <c r="D59" s="31"/>
      <c r="E59" s="30">
        <v>0</v>
      </c>
      <c r="F59" s="31"/>
      <c r="G59" s="30">
        <v>0</v>
      </c>
      <c r="H59" s="31"/>
      <c r="I59" s="30">
        <v>0</v>
      </c>
      <c r="J59" s="31"/>
      <c r="K59" s="30">
        <v>0</v>
      </c>
      <c r="L59" s="31"/>
      <c r="M59" s="30">
        <v>0</v>
      </c>
      <c r="N59" s="31"/>
      <c r="O59" s="30">
        <v>0</v>
      </c>
      <c r="Q59" s="32">
        <f t="shared" si="39"/>
        <v>0</v>
      </c>
      <c r="S59" s="33" t="s">
        <v>25</v>
      </c>
    </row>
    <row r="60" spans="1:19" x14ac:dyDescent="0.3">
      <c r="A60" t="s">
        <v>41</v>
      </c>
      <c r="C60" s="30">
        <v>0</v>
      </c>
      <c r="D60" s="31"/>
      <c r="E60" s="30">
        <v>0</v>
      </c>
      <c r="F60" s="31"/>
      <c r="G60" s="30">
        <v>0</v>
      </c>
      <c r="H60" s="31"/>
      <c r="I60" s="30">
        <v>0</v>
      </c>
      <c r="J60" s="31"/>
      <c r="K60" s="30">
        <v>0</v>
      </c>
      <c r="L60" s="31"/>
      <c r="M60" s="30">
        <v>0</v>
      </c>
      <c r="N60" s="31"/>
      <c r="O60" s="30">
        <v>0</v>
      </c>
      <c r="Q60" s="32">
        <f t="shared" si="39"/>
        <v>0</v>
      </c>
      <c r="S60" s="33" t="s">
        <v>25</v>
      </c>
    </row>
    <row r="61" spans="1:19" x14ac:dyDescent="0.3">
      <c r="A61" t="s">
        <v>29</v>
      </c>
      <c r="C61" s="30">
        <v>0</v>
      </c>
      <c r="D61" s="31"/>
      <c r="E61" s="30">
        <v>0</v>
      </c>
      <c r="F61" s="31"/>
      <c r="G61" s="30">
        <v>0</v>
      </c>
      <c r="H61" s="31"/>
      <c r="I61" s="30">
        <v>0</v>
      </c>
      <c r="J61" s="31"/>
      <c r="K61" s="30">
        <v>0</v>
      </c>
      <c r="L61" s="31"/>
      <c r="M61" s="30">
        <v>0</v>
      </c>
      <c r="N61" s="31"/>
      <c r="O61" s="30">
        <v>0</v>
      </c>
      <c r="Q61" s="32">
        <f t="shared" si="39"/>
        <v>0</v>
      </c>
    </row>
    <row r="62" spans="1:19" x14ac:dyDescent="0.3">
      <c r="A62" t="s">
        <v>42</v>
      </c>
      <c r="C62" s="34">
        <v>0</v>
      </c>
      <c r="D62" s="31"/>
      <c r="E62" s="34">
        <v>0</v>
      </c>
      <c r="F62" s="31"/>
      <c r="G62" s="34">
        <v>0</v>
      </c>
      <c r="H62" s="31"/>
      <c r="I62" s="34">
        <v>0</v>
      </c>
      <c r="J62" s="31"/>
      <c r="K62" s="34">
        <v>0</v>
      </c>
      <c r="L62" s="31"/>
      <c r="M62" s="34">
        <v>0</v>
      </c>
      <c r="N62" s="31"/>
      <c r="O62" s="34">
        <v>0</v>
      </c>
      <c r="Q62" s="35">
        <f t="shared" si="39"/>
        <v>0</v>
      </c>
      <c r="S62" s="33" t="s">
        <v>25</v>
      </c>
    </row>
    <row r="63" spans="1:19" s="38" customFormat="1" x14ac:dyDescent="0.3">
      <c r="A63" s="36" t="s">
        <v>30</v>
      </c>
      <c r="B63" s="37"/>
      <c r="C63" s="32">
        <f>SUM(C57:C62)</f>
        <v>0</v>
      </c>
      <c r="D63" s="37"/>
      <c r="E63" s="32">
        <f>SUM(E57:E62)</f>
        <v>0</v>
      </c>
      <c r="F63" s="37"/>
      <c r="G63" s="32">
        <f>SUM(G57:G62)</f>
        <v>0</v>
      </c>
      <c r="H63" s="37"/>
      <c r="I63" s="32">
        <f>SUM(I57:I62)</f>
        <v>0</v>
      </c>
      <c r="J63" s="37"/>
      <c r="K63" s="32">
        <f>SUM(K57:K62)</f>
        <v>0</v>
      </c>
      <c r="L63" s="37"/>
      <c r="M63" s="32">
        <f>SUM(M57:M62)</f>
        <v>0</v>
      </c>
      <c r="N63" s="37"/>
      <c r="O63" s="32">
        <f>SUM(O57:O62)</f>
        <v>0</v>
      </c>
      <c r="Q63" s="32">
        <f t="shared" si="39"/>
        <v>0</v>
      </c>
      <c r="S63" s="39"/>
    </row>
    <row r="64" spans="1:19" s="38" customFormat="1" x14ac:dyDescent="0.3">
      <c r="A64" s="38" t="s">
        <v>31</v>
      </c>
      <c r="C64" s="40">
        <v>0</v>
      </c>
      <c r="D64" s="41"/>
      <c r="E64" s="30">
        <v>0</v>
      </c>
      <c r="F64" s="41"/>
      <c r="G64" s="30">
        <v>0</v>
      </c>
      <c r="H64" s="41"/>
      <c r="I64" s="30">
        <v>0</v>
      </c>
      <c r="J64" s="41"/>
      <c r="K64" s="30">
        <v>0</v>
      </c>
      <c r="L64" s="41"/>
      <c r="M64" s="30">
        <v>0</v>
      </c>
      <c r="N64" s="41"/>
      <c r="O64" s="30">
        <v>0</v>
      </c>
      <c r="P64" s="41"/>
      <c r="Q64" s="32">
        <f t="shared" si="39"/>
        <v>0</v>
      </c>
      <c r="S64" s="39" t="s">
        <v>49</v>
      </c>
    </row>
    <row r="65" spans="1:19" s="38" customFormat="1" x14ac:dyDescent="0.3">
      <c r="A65" s="36" t="s">
        <v>30</v>
      </c>
      <c r="B65" s="37"/>
      <c r="C65" s="42">
        <f>SUM(C63:C64)</f>
        <v>0</v>
      </c>
      <c r="D65" s="37"/>
      <c r="E65" s="42">
        <f>SUM(E63:E64)</f>
        <v>0</v>
      </c>
      <c r="F65" s="37"/>
      <c r="G65" s="42">
        <f>SUM(G63:G64)</f>
        <v>0</v>
      </c>
      <c r="H65" s="37"/>
      <c r="I65" s="42">
        <f>SUM(I63:I64)</f>
        <v>0</v>
      </c>
      <c r="J65" s="37"/>
      <c r="K65" s="42">
        <f>SUM(K63:K64)</f>
        <v>0</v>
      </c>
      <c r="L65" s="37"/>
      <c r="M65" s="42">
        <f>SUM(M63:M64)</f>
        <v>0</v>
      </c>
      <c r="N65" s="37"/>
      <c r="O65" s="42">
        <f>SUM(O63:O64)</f>
        <v>0</v>
      </c>
      <c r="Q65" s="42">
        <f t="shared" si="39"/>
        <v>0</v>
      </c>
      <c r="S65" s="39"/>
    </row>
    <row r="66" spans="1:19" s="38" customFormat="1" x14ac:dyDescent="0.3">
      <c r="C66" s="43"/>
      <c r="E66" s="43"/>
      <c r="G66" s="43"/>
      <c r="I66" s="43"/>
      <c r="K66" s="43"/>
      <c r="M66" s="43"/>
      <c r="O66" s="43"/>
      <c r="Q66" s="32"/>
      <c r="S66" s="39"/>
    </row>
    <row r="67" spans="1:19" s="38" customFormat="1" x14ac:dyDescent="0.3">
      <c r="C67" s="43"/>
      <c r="E67" s="43"/>
      <c r="G67" s="43"/>
      <c r="I67" s="43"/>
      <c r="K67" s="43"/>
      <c r="M67" s="43"/>
      <c r="O67" s="43"/>
      <c r="Q67" s="32"/>
      <c r="S67" s="61" t="s">
        <v>50</v>
      </c>
    </row>
    <row r="68" spans="1:19" s="67" customFormat="1" x14ac:dyDescent="0.3">
      <c r="A68" s="67" t="s">
        <v>56</v>
      </c>
      <c r="C68" s="68">
        <f>C57+C64</f>
        <v>0</v>
      </c>
      <c r="E68" s="68">
        <f t="shared" ref="E68" si="40">E57+E64</f>
        <v>0</v>
      </c>
      <c r="G68" s="68">
        <f t="shared" ref="G68" si="41">G57+G64</f>
        <v>0</v>
      </c>
      <c r="I68" s="68">
        <f t="shared" ref="I68" si="42">I57+I64</f>
        <v>0</v>
      </c>
      <c r="K68" s="68">
        <f t="shared" ref="K68" si="43">K57+K64</f>
        <v>0</v>
      </c>
      <c r="M68" s="68">
        <f t="shared" ref="M68" si="44">M57+M64</f>
        <v>0</v>
      </c>
      <c r="O68" s="68">
        <f t="shared" ref="O68" si="45">O57+O64</f>
        <v>0</v>
      </c>
      <c r="Q68" s="63">
        <f t="shared" ref="Q68:Q73" si="46">SUM(C68:P68)</f>
        <v>0</v>
      </c>
      <c r="S68" s="69" t="s">
        <v>57</v>
      </c>
    </row>
    <row r="69" spans="1:19" s="44" customFormat="1" x14ac:dyDescent="0.3">
      <c r="A69" s="44" t="s">
        <v>58</v>
      </c>
      <c r="C69" s="65">
        <v>0</v>
      </c>
      <c r="E69" s="70">
        <v>0</v>
      </c>
      <c r="G69" s="70">
        <v>0</v>
      </c>
      <c r="I69" s="70">
        <v>0</v>
      </c>
      <c r="K69" s="70">
        <v>0</v>
      </c>
      <c r="M69" s="70">
        <v>0</v>
      </c>
      <c r="O69" s="70">
        <v>0</v>
      </c>
      <c r="Q69" s="43">
        <f t="shared" si="46"/>
        <v>0</v>
      </c>
      <c r="S69" s="66" t="s">
        <v>44</v>
      </c>
    </row>
    <row r="70" spans="1:19" s="38" customFormat="1" x14ac:dyDescent="0.3">
      <c r="A70" s="37" t="s">
        <v>32</v>
      </c>
      <c r="B70" s="37"/>
      <c r="C70" s="32">
        <f>-C64</f>
        <v>0</v>
      </c>
      <c r="D70" s="37"/>
      <c r="E70" s="32">
        <f t="shared" ref="E70" si="47">-E64</f>
        <v>0</v>
      </c>
      <c r="F70" s="37"/>
      <c r="G70" s="32">
        <f t="shared" ref="G70" si="48">-G64</f>
        <v>0</v>
      </c>
      <c r="H70" s="37"/>
      <c r="I70" s="32">
        <f t="shared" ref="I70" si="49">-I64</f>
        <v>0</v>
      </c>
      <c r="J70" s="37"/>
      <c r="K70" s="32">
        <f t="shared" ref="K70" si="50">-K64</f>
        <v>0</v>
      </c>
      <c r="L70" s="37"/>
      <c r="M70" s="32">
        <f t="shared" ref="M70" si="51">-M64</f>
        <v>0</v>
      </c>
      <c r="N70" s="37"/>
      <c r="O70" s="32">
        <f t="shared" ref="O70" si="52">-O64</f>
        <v>0</v>
      </c>
      <c r="Q70" s="32">
        <f t="shared" si="46"/>
        <v>0</v>
      </c>
      <c r="S70" s="39" t="s">
        <v>45</v>
      </c>
    </row>
    <row r="71" spans="1:19" s="38" customFormat="1" x14ac:dyDescent="0.3">
      <c r="A71" s="37" t="s">
        <v>59</v>
      </c>
      <c r="B71" s="37"/>
      <c r="C71" s="32">
        <f>IF(C70&gt;C57,C70-C57-C58+C69,C70-C57-C58+C69)</f>
        <v>0</v>
      </c>
      <c r="D71" s="37"/>
      <c r="E71" s="32">
        <f t="shared" ref="E71" si="53">IF(E70&gt;E57,E70-E57-E58+E69,E70-E57-E58+E69)</f>
        <v>0</v>
      </c>
      <c r="F71" s="37"/>
      <c r="G71" s="32">
        <f t="shared" ref="G71" si="54">IF(G70&gt;G57,G70-G57-G58+G69,G70-G57-G58+G69)</f>
        <v>0</v>
      </c>
      <c r="H71" s="37"/>
      <c r="I71" s="32">
        <f t="shared" ref="I71" si="55">IF(I70&gt;I57,I70-I57-I58+I69,I70-I57-I58+I69)</f>
        <v>0</v>
      </c>
      <c r="J71" s="37"/>
      <c r="K71" s="32">
        <f t="shared" ref="K71" si="56">IF(K70&gt;K57,K70-K57-K58+K69,K70-K57-K58+K69)</f>
        <v>0</v>
      </c>
      <c r="L71" s="37"/>
      <c r="M71" s="32">
        <f t="shared" ref="M71" si="57">IF(M70&gt;M57,M70-M57-M58+M69,M70-M57-M58+M69)</f>
        <v>0</v>
      </c>
      <c r="N71" s="37"/>
      <c r="O71" s="32">
        <f t="shared" ref="O71" si="58">IF(O70&gt;O57,O70-O57-O58+O69,O70-O57-O58+O69)</f>
        <v>0</v>
      </c>
      <c r="Q71" s="32">
        <f t="shared" si="46"/>
        <v>0</v>
      </c>
      <c r="S71" s="39" t="s">
        <v>48</v>
      </c>
    </row>
    <row r="72" spans="1:19" s="38" customFormat="1" ht="12.75" customHeight="1" x14ac:dyDescent="0.3">
      <c r="A72" s="38" t="s">
        <v>60</v>
      </c>
      <c r="C72" s="40">
        <v>0</v>
      </c>
      <c r="D72" s="41"/>
      <c r="E72" s="40">
        <v>0</v>
      </c>
      <c r="F72" s="41"/>
      <c r="G72" s="40">
        <v>0</v>
      </c>
      <c r="H72" s="41"/>
      <c r="I72" s="40">
        <v>0</v>
      </c>
      <c r="J72" s="41"/>
      <c r="K72" s="40">
        <v>0</v>
      </c>
      <c r="L72" s="41"/>
      <c r="M72" s="40">
        <v>0</v>
      </c>
      <c r="N72" s="41"/>
      <c r="O72" s="40">
        <v>0</v>
      </c>
      <c r="Q72" s="43">
        <f t="shared" si="46"/>
        <v>0</v>
      </c>
      <c r="S72" s="39" t="s">
        <v>47</v>
      </c>
    </row>
    <row r="73" spans="1:19" s="38" customFormat="1" ht="14.9" thickBot="1" x14ac:dyDescent="0.35">
      <c r="A73" s="38" t="s">
        <v>51</v>
      </c>
      <c r="C73" s="40">
        <v>0</v>
      </c>
      <c r="D73" s="41"/>
      <c r="E73" s="40">
        <v>0</v>
      </c>
      <c r="F73" s="41"/>
      <c r="G73" s="40">
        <v>0</v>
      </c>
      <c r="H73" s="41"/>
      <c r="I73" s="40">
        <v>0</v>
      </c>
      <c r="J73" s="41"/>
      <c r="K73" s="40">
        <v>0</v>
      </c>
      <c r="L73" s="41"/>
      <c r="M73" s="40">
        <v>0</v>
      </c>
      <c r="N73" s="41"/>
      <c r="O73" s="40">
        <v>0</v>
      </c>
      <c r="Q73" s="43">
        <f t="shared" si="46"/>
        <v>0</v>
      </c>
      <c r="S73" s="39" t="s">
        <v>46</v>
      </c>
    </row>
    <row r="74" spans="1:19" s="38" customFormat="1" x14ac:dyDescent="0.3">
      <c r="A74" s="38" t="s">
        <v>52</v>
      </c>
      <c r="C74" s="64"/>
      <c r="E74" s="64">
        <f>SUM(C73+E73-C75)</f>
        <v>0</v>
      </c>
      <c r="G74" s="64">
        <f>SUM(E74+G73-G75)</f>
        <v>0</v>
      </c>
      <c r="I74" s="64">
        <f>SUM(G74+I73-I75)</f>
        <v>0</v>
      </c>
      <c r="K74" s="64">
        <f>SUM(I74+K73-K75)</f>
        <v>0</v>
      </c>
      <c r="M74" s="64">
        <f>SUM(K74+M73-M75)</f>
        <v>0</v>
      </c>
      <c r="O74" s="64">
        <f>SUM(M74+O73-O75)</f>
        <v>0</v>
      </c>
      <c r="Q74" s="32"/>
      <c r="S74" s="39" t="s">
        <v>54</v>
      </c>
    </row>
    <row r="75" spans="1:19" s="38" customFormat="1" x14ac:dyDescent="0.3">
      <c r="A75" s="62" t="s">
        <v>53</v>
      </c>
      <c r="B75" s="62"/>
      <c r="C75" s="63"/>
      <c r="D75" s="62"/>
      <c r="E75" s="63"/>
      <c r="F75" s="62"/>
      <c r="G75" s="63"/>
      <c r="H75" s="62"/>
      <c r="I75" s="63"/>
      <c r="J75" s="62"/>
      <c r="K75" s="63"/>
      <c r="L75" s="62"/>
      <c r="M75" s="63"/>
      <c r="N75" s="62"/>
      <c r="O75" s="63"/>
      <c r="Q75" s="32"/>
      <c r="S75" s="39" t="s">
        <v>55</v>
      </c>
    </row>
    <row r="76" spans="1:19" s="38" customFormat="1" x14ac:dyDescent="0.3">
      <c r="C76" s="43"/>
      <c r="E76" s="43"/>
      <c r="G76" s="43"/>
      <c r="I76" s="43"/>
      <c r="K76" s="43"/>
      <c r="M76" s="43"/>
      <c r="O76" s="43"/>
      <c r="Q76" s="32"/>
      <c r="S76" s="39"/>
    </row>
    <row r="77" spans="1:19" s="38" customFormat="1" x14ac:dyDescent="0.3">
      <c r="A77" s="45" t="s">
        <v>43</v>
      </c>
      <c r="B77" s="45"/>
      <c r="C77" s="46">
        <f>O50-C71+C72-C73</f>
        <v>4581.9499999999989</v>
      </c>
      <c r="D77" s="45"/>
      <c r="E77" s="46">
        <f>C77-E71+E72-E73</f>
        <v>4581.9499999999989</v>
      </c>
      <c r="F77" s="45"/>
      <c r="G77" s="46">
        <f>E77-G71+G72-G73</f>
        <v>4581.9499999999989</v>
      </c>
      <c r="H77" s="45"/>
      <c r="I77" s="46">
        <f>G77-I71+I72-I73</f>
        <v>4581.9499999999989</v>
      </c>
      <c r="J77" s="45"/>
      <c r="K77" s="46">
        <f>I77-K71+K72-K73</f>
        <v>4581.9499999999989</v>
      </c>
      <c r="L77" s="45"/>
      <c r="M77" s="46">
        <f>K77-M71+M72-M73</f>
        <v>4581.9499999999989</v>
      </c>
      <c r="N77" s="45"/>
      <c r="O77" s="46">
        <f>M77-O71+O72-O73</f>
        <v>4581.9499999999989</v>
      </c>
      <c r="P77" s="47"/>
      <c r="Q77" s="46" t="s">
        <v>39</v>
      </c>
      <c r="S77" s="39" t="s">
        <v>33</v>
      </c>
    </row>
    <row r="78" spans="1:19" s="38" customFormat="1" x14ac:dyDescent="0.3">
      <c r="C78" s="43"/>
      <c r="E78" s="43"/>
      <c r="G78" s="43"/>
      <c r="I78" s="43"/>
      <c r="K78" s="43"/>
      <c r="M78" s="43"/>
      <c r="O78" s="43"/>
      <c r="S78" s="39"/>
    </row>
    <row r="79" spans="1:19" s="50" customFormat="1" ht="13.15" x14ac:dyDescent="0.25">
      <c r="A79" s="108" t="s">
        <v>40</v>
      </c>
      <c r="B79" s="108"/>
      <c r="C79" s="108"/>
      <c r="D79" s="108"/>
      <c r="E79" s="108"/>
      <c r="F79" s="108"/>
      <c r="G79" s="108"/>
      <c r="H79" s="108"/>
      <c r="I79" s="108"/>
      <c r="K79" s="51"/>
      <c r="M79" s="51"/>
      <c r="O79" s="49">
        <f>5000-O77</f>
        <v>418.05000000000109</v>
      </c>
      <c r="P79" s="52" t="s">
        <v>34</v>
      </c>
      <c r="Q79" s="48"/>
      <c r="S79" s="39"/>
    </row>
    <row r="80" spans="1:19" ht="14.9" thickBot="1" x14ac:dyDescent="0.35">
      <c r="A80" s="53"/>
      <c r="B80" s="53"/>
      <c r="C80" s="54"/>
      <c r="D80" s="53"/>
      <c r="E80" s="54"/>
      <c r="F80" s="53"/>
      <c r="G80" s="54"/>
      <c r="H80" s="53"/>
      <c r="I80" s="54"/>
      <c r="J80" s="53"/>
      <c r="K80" s="54"/>
      <c r="L80" s="53"/>
      <c r="M80" s="54"/>
      <c r="N80" s="53"/>
      <c r="O80" s="54"/>
    </row>
    <row r="82" spans="1:19" s="20" customFormat="1" ht="13.15" x14ac:dyDescent="0.25">
      <c r="C82" s="21" t="s">
        <v>15</v>
      </c>
      <c r="D82" s="22"/>
      <c r="E82" s="21" t="s">
        <v>16</v>
      </c>
      <c r="F82" s="22"/>
      <c r="G82" s="21" t="s">
        <v>17</v>
      </c>
      <c r="H82" s="22"/>
      <c r="I82" s="21" t="s">
        <v>18</v>
      </c>
      <c r="J82" s="22"/>
      <c r="K82" s="21" t="s">
        <v>19</v>
      </c>
      <c r="L82" s="22"/>
      <c r="M82" s="21" t="s">
        <v>20</v>
      </c>
      <c r="N82" s="22"/>
      <c r="O82" s="21" t="s">
        <v>21</v>
      </c>
      <c r="Q82" s="22"/>
      <c r="S82" s="23"/>
    </row>
    <row r="83" spans="1:19" s="25" customFormat="1" ht="13.15" x14ac:dyDescent="0.25">
      <c r="A83" s="24" t="s">
        <v>37</v>
      </c>
      <c r="B83" s="28"/>
      <c r="C83" s="27">
        <f>O56+1</f>
        <v>42697</v>
      </c>
      <c r="D83" s="28"/>
      <c r="E83" s="27">
        <f>C83+1</f>
        <v>42698</v>
      </c>
      <c r="F83" s="28"/>
      <c r="G83" s="27">
        <f>E83+1</f>
        <v>42699</v>
      </c>
      <c r="H83" s="28"/>
      <c r="I83" s="27">
        <f>G83+1</f>
        <v>42700</v>
      </c>
      <c r="J83" s="28"/>
      <c r="K83" s="27">
        <f>I83+1</f>
        <v>42701</v>
      </c>
      <c r="L83" s="28"/>
      <c r="M83" s="27">
        <f>K83+1</f>
        <v>42702</v>
      </c>
      <c r="N83" s="28"/>
      <c r="O83" s="27">
        <f>M83+1</f>
        <v>42703</v>
      </c>
      <c r="Q83" s="27" t="s">
        <v>23</v>
      </c>
      <c r="S83" s="29"/>
    </row>
    <row r="84" spans="1:19" x14ac:dyDescent="0.3">
      <c r="A84" t="s">
        <v>24</v>
      </c>
      <c r="C84" s="30">
        <v>0</v>
      </c>
      <c r="D84" s="31"/>
      <c r="E84" s="30">
        <v>0</v>
      </c>
      <c r="F84" s="31"/>
      <c r="G84" s="30">
        <v>0</v>
      </c>
      <c r="H84" s="31"/>
      <c r="I84" s="30">
        <v>0</v>
      </c>
      <c r="J84" s="31"/>
      <c r="K84" s="30">
        <v>0</v>
      </c>
      <c r="L84" s="31"/>
      <c r="M84" s="30">
        <v>0</v>
      </c>
      <c r="N84" s="31"/>
      <c r="O84" s="30">
        <v>0</v>
      </c>
      <c r="Q84" s="32">
        <f>SUM(C84:P84)</f>
        <v>0</v>
      </c>
      <c r="S84" s="33" t="s">
        <v>25</v>
      </c>
    </row>
    <row r="85" spans="1:19" x14ac:dyDescent="0.3">
      <c r="A85" t="s">
        <v>26</v>
      </c>
      <c r="C85" s="30">
        <v>0</v>
      </c>
      <c r="D85" s="31"/>
      <c r="E85" s="30">
        <v>0</v>
      </c>
      <c r="F85" s="31"/>
      <c r="G85" s="30">
        <v>0</v>
      </c>
      <c r="H85" s="31"/>
      <c r="I85" s="30">
        <v>0</v>
      </c>
      <c r="J85" s="31"/>
      <c r="K85" s="30">
        <v>0</v>
      </c>
      <c r="L85" s="31"/>
      <c r="M85" s="30">
        <v>0</v>
      </c>
      <c r="N85" s="31"/>
      <c r="O85" s="30">
        <v>0</v>
      </c>
      <c r="Q85" s="32">
        <f t="shared" ref="Q85:Q92" si="59">SUM(C85:P85)</f>
        <v>0</v>
      </c>
      <c r="S85" s="33" t="s">
        <v>27</v>
      </c>
    </row>
    <row r="86" spans="1:19" x14ac:dyDescent="0.3">
      <c r="A86" t="s">
        <v>28</v>
      </c>
      <c r="C86" s="30">
        <v>0</v>
      </c>
      <c r="D86" s="31"/>
      <c r="E86" s="30">
        <v>0</v>
      </c>
      <c r="F86" s="31"/>
      <c r="G86" s="30">
        <v>0</v>
      </c>
      <c r="H86" s="31"/>
      <c r="I86" s="30">
        <v>0</v>
      </c>
      <c r="J86" s="31"/>
      <c r="K86" s="30">
        <v>0</v>
      </c>
      <c r="L86" s="31"/>
      <c r="M86" s="30">
        <v>0</v>
      </c>
      <c r="N86" s="31"/>
      <c r="O86" s="30">
        <v>0</v>
      </c>
      <c r="Q86" s="32">
        <f t="shared" si="59"/>
        <v>0</v>
      </c>
      <c r="S86" s="33" t="s">
        <v>25</v>
      </c>
    </row>
    <row r="87" spans="1:19" x14ac:dyDescent="0.3">
      <c r="A87" t="s">
        <v>41</v>
      </c>
      <c r="C87" s="30">
        <v>0</v>
      </c>
      <c r="D87" s="31"/>
      <c r="E87" s="30">
        <v>0</v>
      </c>
      <c r="F87" s="31"/>
      <c r="G87" s="30">
        <v>0</v>
      </c>
      <c r="H87" s="31"/>
      <c r="I87" s="30">
        <v>0</v>
      </c>
      <c r="J87" s="31"/>
      <c r="K87" s="30">
        <v>0</v>
      </c>
      <c r="L87" s="31"/>
      <c r="M87" s="30">
        <v>0</v>
      </c>
      <c r="N87" s="31"/>
      <c r="O87" s="30">
        <v>0</v>
      </c>
      <c r="Q87" s="32">
        <f t="shared" si="59"/>
        <v>0</v>
      </c>
      <c r="S87" s="33" t="s">
        <v>25</v>
      </c>
    </row>
    <row r="88" spans="1:19" x14ac:dyDescent="0.3">
      <c r="A88" t="s">
        <v>29</v>
      </c>
      <c r="C88" s="30">
        <v>0</v>
      </c>
      <c r="D88" s="31"/>
      <c r="E88" s="30">
        <v>0</v>
      </c>
      <c r="F88" s="31"/>
      <c r="G88" s="30">
        <v>0</v>
      </c>
      <c r="H88" s="31"/>
      <c r="I88" s="30">
        <v>0</v>
      </c>
      <c r="J88" s="31"/>
      <c r="K88" s="30">
        <v>0</v>
      </c>
      <c r="L88" s="31"/>
      <c r="M88" s="30">
        <v>0</v>
      </c>
      <c r="N88" s="31"/>
      <c r="O88" s="30">
        <v>0</v>
      </c>
      <c r="Q88" s="32">
        <f t="shared" si="59"/>
        <v>0</v>
      </c>
    </row>
    <row r="89" spans="1:19" x14ac:dyDescent="0.3">
      <c r="A89" t="s">
        <v>42</v>
      </c>
      <c r="C89" s="34">
        <v>0</v>
      </c>
      <c r="D89" s="31"/>
      <c r="E89" s="34">
        <v>0</v>
      </c>
      <c r="F89" s="31"/>
      <c r="G89" s="34">
        <v>0</v>
      </c>
      <c r="H89" s="31"/>
      <c r="I89" s="34">
        <v>0</v>
      </c>
      <c r="J89" s="31"/>
      <c r="K89" s="34">
        <v>0</v>
      </c>
      <c r="L89" s="31"/>
      <c r="M89" s="34">
        <v>0</v>
      </c>
      <c r="N89" s="31"/>
      <c r="O89" s="34">
        <v>0</v>
      </c>
      <c r="Q89" s="35">
        <f t="shared" si="59"/>
        <v>0</v>
      </c>
      <c r="S89" s="33" t="s">
        <v>25</v>
      </c>
    </row>
    <row r="90" spans="1:19" s="38" customFormat="1" x14ac:dyDescent="0.3">
      <c r="A90" s="36" t="s">
        <v>30</v>
      </c>
      <c r="B90" s="37"/>
      <c r="C90" s="32">
        <f>SUM(C84:C89)</f>
        <v>0</v>
      </c>
      <c r="D90" s="37"/>
      <c r="E90" s="32">
        <f>SUM(E84:E89)</f>
        <v>0</v>
      </c>
      <c r="F90" s="37"/>
      <c r="G90" s="32">
        <f>SUM(G84:G89)</f>
        <v>0</v>
      </c>
      <c r="H90" s="37"/>
      <c r="I90" s="32">
        <f>SUM(I84:I89)</f>
        <v>0</v>
      </c>
      <c r="J90" s="37"/>
      <c r="K90" s="32">
        <f>SUM(K84:K89)</f>
        <v>0</v>
      </c>
      <c r="L90" s="37"/>
      <c r="M90" s="32">
        <f>SUM(M84:M89)</f>
        <v>0</v>
      </c>
      <c r="N90" s="37"/>
      <c r="O90" s="32">
        <f>SUM(O84:O89)</f>
        <v>0</v>
      </c>
      <c r="Q90" s="32">
        <f t="shared" si="59"/>
        <v>0</v>
      </c>
      <c r="S90" s="39"/>
    </row>
    <row r="91" spans="1:19" s="38" customFormat="1" x14ac:dyDescent="0.3">
      <c r="A91" s="38" t="s">
        <v>31</v>
      </c>
      <c r="C91" s="40">
        <v>0</v>
      </c>
      <c r="D91" s="41"/>
      <c r="E91" s="30">
        <v>0</v>
      </c>
      <c r="F91" s="41"/>
      <c r="G91" s="30">
        <v>0</v>
      </c>
      <c r="H91" s="41"/>
      <c r="I91" s="30">
        <v>0</v>
      </c>
      <c r="J91" s="41"/>
      <c r="K91" s="30">
        <v>0</v>
      </c>
      <c r="L91" s="41"/>
      <c r="M91" s="30">
        <v>0</v>
      </c>
      <c r="N91" s="41"/>
      <c r="O91" s="30">
        <v>0</v>
      </c>
      <c r="P91" s="41"/>
      <c r="Q91" s="32">
        <f t="shared" si="59"/>
        <v>0</v>
      </c>
      <c r="S91" s="39" t="s">
        <v>49</v>
      </c>
    </row>
    <row r="92" spans="1:19" s="38" customFormat="1" x14ac:dyDescent="0.3">
      <c r="A92" s="36" t="s">
        <v>30</v>
      </c>
      <c r="B92" s="37"/>
      <c r="C92" s="42">
        <f>SUM(C90:C91)</f>
        <v>0</v>
      </c>
      <c r="D92" s="37"/>
      <c r="E92" s="42">
        <f>SUM(E90:E91)</f>
        <v>0</v>
      </c>
      <c r="F92" s="37"/>
      <c r="G92" s="42">
        <f>SUM(G90:G91)</f>
        <v>0</v>
      </c>
      <c r="H92" s="37"/>
      <c r="I92" s="42">
        <f>SUM(I90:I91)</f>
        <v>0</v>
      </c>
      <c r="J92" s="37"/>
      <c r="K92" s="42">
        <f>SUM(K90:K91)</f>
        <v>0</v>
      </c>
      <c r="L92" s="37"/>
      <c r="M92" s="42">
        <f>SUM(M90:M91)</f>
        <v>0</v>
      </c>
      <c r="N92" s="37"/>
      <c r="O92" s="42">
        <f>SUM(O90:O91)</f>
        <v>0</v>
      </c>
      <c r="Q92" s="42">
        <f t="shared" si="59"/>
        <v>0</v>
      </c>
      <c r="S92" s="39"/>
    </row>
    <row r="93" spans="1:19" s="38" customFormat="1" x14ac:dyDescent="0.3">
      <c r="C93" s="43"/>
      <c r="E93" s="43"/>
      <c r="G93" s="43"/>
      <c r="I93" s="43"/>
      <c r="K93" s="43"/>
      <c r="M93" s="43"/>
      <c r="O93" s="43"/>
      <c r="Q93" s="32"/>
      <c r="S93" s="39"/>
    </row>
    <row r="94" spans="1:19" s="38" customFormat="1" x14ac:dyDescent="0.3">
      <c r="C94" s="43"/>
      <c r="E94" s="43"/>
      <c r="G94" s="43"/>
      <c r="I94" s="43"/>
      <c r="K94" s="43"/>
      <c r="M94" s="43"/>
      <c r="O94" s="43"/>
      <c r="Q94" s="32"/>
      <c r="S94" s="61" t="s">
        <v>50</v>
      </c>
    </row>
    <row r="95" spans="1:19" s="67" customFormat="1" x14ac:dyDescent="0.3">
      <c r="A95" s="67" t="s">
        <v>56</v>
      </c>
      <c r="C95" s="68">
        <f>C84+C91</f>
        <v>0</v>
      </c>
      <c r="E95" s="68">
        <f t="shared" ref="E95" si="60">E84+E91</f>
        <v>0</v>
      </c>
      <c r="G95" s="68">
        <f t="shared" ref="G95" si="61">G84+G91</f>
        <v>0</v>
      </c>
      <c r="I95" s="68">
        <f t="shared" ref="I95" si="62">I84+I91</f>
        <v>0</v>
      </c>
      <c r="K95" s="68">
        <f t="shared" ref="K95" si="63">K84+K91</f>
        <v>0</v>
      </c>
      <c r="M95" s="68">
        <f t="shared" ref="M95" si="64">M84+M91</f>
        <v>0</v>
      </c>
      <c r="O95" s="68">
        <f t="shared" ref="O95" si="65">O84+O91</f>
        <v>0</v>
      </c>
      <c r="Q95" s="63">
        <f t="shared" ref="Q95:Q100" si="66">SUM(C95:P95)</f>
        <v>0</v>
      </c>
      <c r="S95" s="69" t="s">
        <v>57</v>
      </c>
    </row>
    <row r="96" spans="1:19" s="44" customFormat="1" x14ac:dyDescent="0.3">
      <c r="A96" s="44" t="s">
        <v>58</v>
      </c>
      <c r="C96" s="65">
        <v>0</v>
      </c>
      <c r="E96" s="70">
        <v>0</v>
      </c>
      <c r="G96" s="70">
        <v>0</v>
      </c>
      <c r="I96" s="70">
        <v>0</v>
      </c>
      <c r="K96" s="70">
        <v>0</v>
      </c>
      <c r="M96" s="70">
        <v>0</v>
      </c>
      <c r="O96" s="70">
        <v>0</v>
      </c>
      <c r="Q96" s="43">
        <f t="shared" si="66"/>
        <v>0</v>
      </c>
      <c r="S96" s="66" t="s">
        <v>44</v>
      </c>
    </row>
    <row r="97" spans="1:19" s="38" customFormat="1" x14ac:dyDescent="0.3">
      <c r="A97" s="37" t="s">
        <v>32</v>
      </c>
      <c r="B97" s="37"/>
      <c r="C97" s="32">
        <f>-C91</f>
        <v>0</v>
      </c>
      <c r="D97" s="37"/>
      <c r="E97" s="32">
        <f t="shared" ref="E97" si="67">-E91</f>
        <v>0</v>
      </c>
      <c r="F97" s="37"/>
      <c r="G97" s="32">
        <f t="shared" ref="G97" si="68">-G91</f>
        <v>0</v>
      </c>
      <c r="H97" s="37"/>
      <c r="I97" s="32">
        <f t="shared" ref="I97" si="69">-I91</f>
        <v>0</v>
      </c>
      <c r="J97" s="37"/>
      <c r="K97" s="32">
        <f t="shared" ref="K97" si="70">-K91</f>
        <v>0</v>
      </c>
      <c r="L97" s="37"/>
      <c r="M97" s="32">
        <f t="shared" ref="M97" si="71">-M91</f>
        <v>0</v>
      </c>
      <c r="N97" s="37"/>
      <c r="O97" s="32">
        <f t="shared" ref="O97" si="72">-O91</f>
        <v>0</v>
      </c>
      <c r="Q97" s="32">
        <f t="shared" si="66"/>
        <v>0</v>
      </c>
      <c r="S97" s="39" t="s">
        <v>45</v>
      </c>
    </row>
    <row r="98" spans="1:19" s="38" customFormat="1" x14ac:dyDescent="0.3">
      <c r="A98" s="37" t="s">
        <v>59</v>
      </c>
      <c r="B98" s="37"/>
      <c r="C98" s="32">
        <f>IF(C97&gt;C84,C97-C84-C85+C96,C97-C84-C85+C96)</f>
        <v>0</v>
      </c>
      <c r="D98" s="37"/>
      <c r="E98" s="32">
        <f t="shared" ref="E98" si="73">IF(E97&gt;E84,E97-E84-E85+E96,E97-E84-E85+E96)</f>
        <v>0</v>
      </c>
      <c r="F98" s="37"/>
      <c r="G98" s="32">
        <f t="shared" ref="G98" si="74">IF(G97&gt;G84,G97-G84-G85+G96,G97-G84-G85+G96)</f>
        <v>0</v>
      </c>
      <c r="H98" s="37"/>
      <c r="I98" s="32">
        <f t="shared" ref="I98" si="75">IF(I97&gt;I84,I97-I84-I85+I96,I97-I84-I85+I96)</f>
        <v>0</v>
      </c>
      <c r="J98" s="37"/>
      <c r="K98" s="32">
        <f t="shared" ref="K98" si="76">IF(K97&gt;K84,K97-K84-K85+K96,K97-K84-K85+K96)</f>
        <v>0</v>
      </c>
      <c r="L98" s="37"/>
      <c r="M98" s="32">
        <f t="shared" ref="M98" si="77">IF(M97&gt;M84,M97-M84-M85+M96,M97-M84-M85+M96)</f>
        <v>0</v>
      </c>
      <c r="N98" s="37"/>
      <c r="O98" s="32">
        <f t="shared" ref="O98" si="78">IF(O97&gt;O84,O97-O84-O85+O96,O97-O84-O85+O96)</f>
        <v>0</v>
      </c>
      <c r="Q98" s="32">
        <f t="shared" si="66"/>
        <v>0</v>
      </c>
      <c r="S98" s="39" t="s">
        <v>48</v>
      </c>
    </row>
    <row r="99" spans="1:19" s="38" customFormat="1" ht="12.75" customHeight="1" x14ac:dyDescent="0.3">
      <c r="A99" s="38" t="s">
        <v>60</v>
      </c>
      <c r="C99" s="40">
        <v>0</v>
      </c>
      <c r="D99" s="41"/>
      <c r="E99" s="40">
        <v>0</v>
      </c>
      <c r="F99" s="41"/>
      <c r="G99" s="40">
        <v>0</v>
      </c>
      <c r="H99" s="41"/>
      <c r="I99" s="40">
        <v>0</v>
      </c>
      <c r="J99" s="41"/>
      <c r="K99" s="40">
        <v>0</v>
      </c>
      <c r="L99" s="41"/>
      <c r="M99" s="40">
        <v>0</v>
      </c>
      <c r="N99" s="41"/>
      <c r="O99" s="40">
        <v>0</v>
      </c>
      <c r="Q99" s="43">
        <f t="shared" si="66"/>
        <v>0</v>
      </c>
      <c r="S99" s="39" t="s">
        <v>47</v>
      </c>
    </row>
    <row r="100" spans="1:19" s="38" customFormat="1" ht="14.9" thickBot="1" x14ac:dyDescent="0.35">
      <c r="A100" s="38" t="s">
        <v>51</v>
      </c>
      <c r="C100" s="40">
        <v>0</v>
      </c>
      <c r="D100" s="41"/>
      <c r="E100" s="40">
        <v>0</v>
      </c>
      <c r="F100" s="41"/>
      <c r="G100" s="40">
        <v>0</v>
      </c>
      <c r="H100" s="41"/>
      <c r="I100" s="40">
        <v>0</v>
      </c>
      <c r="J100" s="41"/>
      <c r="K100" s="40">
        <v>0</v>
      </c>
      <c r="L100" s="41"/>
      <c r="M100" s="40">
        <v>0</v>
      </c>
      <c r="N100" s="41"/>
      <c r="O100" s="40">
        <v>0</v>
      </c>
      <c r="Q100" s="43">
        <f t="shared" si="66"/>
        <v>0</v>
      </c>
      <c r="S100" s="39" t="s">
        <v>46</v>
      </c>
    </row>
    <row r="101" spans="1:19" s="38" customFormat="1" x14ac:dyDescent="0.3">
      <c r="A101" s="38" t="s">
        <v>52</v>
      </c>
      <c r="C101" s="64"/>
      <c r="E101" s="64">
        <f>SUM(C100+E100-C102)</f>
        <v>0</v>
      </c>
      <c r="G101" s="64">
        <f>SUM(E101+G100-G102)</f>
        <v>0</v>
      </c>
      <c r="I101" s="64">
        <f>SUM(G101+I100-I102)</f>
        <v>0</v>
      </c>
      <c r="K101" s="64">
        <f>SUM(I101+K100-K102)</f>
        <v>0</v>
      </c>
      <c r="M101" s="64">
        <f>SUM(K101+M100-M102)</f>
        <v>0</v>
      </c>
      <c r="O101" s="64">
        <f>SUM(M101+O100-O102)</f>
        <v>0</v>
      </c>
      <c r="Q101" s="32"/>
      <c r="S101" s="39" t="s">
        <v>54</v>
      </c>
    </row>
    <row r="102" spans="1:19" s="38" customFormat="1" x14ac:dyDescent="0.3">
      <c r="A102" s="62" t="s">
        <v>53</v>
      </c>
      <c r="B102" s="62"/>
      <c r="C102" s="63"/>
      <c r="D102" s="62"/>
      <c r="E102" s="63"/>
      <c r="F102" s="62"/>
      <c r="G102" s="63"/>
      <c r="H102" s="62"/>
      <c r="I102" s="63"/>
      <c r="J102" s="62"/>
      <c r="K102" s="63"/>
      <c r="L102" s="62"/>
      <c r="M102" s="63"/>
      <c r="N102" s="62"/>
      <c r="O102" s="63"/>
      <c r="Q102" s="32"/>
      <c r="S102" s="39" t="s">
        <v>55</v>
      </c>
    </row>
    <row r="103" spans="1:19" s="38" customFormat="1" x14ac:dyDescent="0.3">
      <c r="C103" s="43"/>
      <c r="E103" s="43"/>
      <c r="G103" s="43"/>
      <c r="I103" s="43"/>
      <c r="K103" s="43"/>
      <c r="M103" s="43"/>
      <c r="O103" s="43"/>
      <c r="Q103" s="32"/>
      <c r="S103" s="39"/>
    </row>
    <row r="104" spans="1:19" s="38" customFormat="1" x14ac:dyDescent="0.3">
      <c r="A104" s="45" t="s">
        <v>43</v>
      </c>
      <c r="B104" s="45"/>
      <c r="C104" s="46">
        <f>O77-C98+C99-C100</f>
        <v>4581.9499999999989</v>
      </c>
      <c r="D104" s="45"/>
      <c r="E104" s="46">
        <f>C104-E98+E99-E100</f>
        <v>4581.9499999999989</v>
      </c>
      <c r="F104" s="45"/>
      <c r="G104" s="46">
        <f>E104-G98+G99-G100</f>
        <v>4581.9499999999989</v>
      </c>
      <c r="H104" s="45"/>
      <c r="I104" s="46">
        <f>G104-I98+I99-I100</f>
        <v>4581.9499999999989</v>
      </c>
      <c r="J104" s="45"/>
      <c r="K104" s="46">
        <f>I104-K98+K99-K100</f>
        <v>4581.9499999999989</v>
      </c>
      <c r="L104" s="45"/>
      <c r="M104" s="46">
        <f>K104-M98+M99-M100</f>
        <v>4581.9499999999989</v>
      </c>
      <c r="N104" s="45"/>
      <c r="O104" s="46">
        <f>M104-O98+O99-O100</f>
        <v>4581.9499999999989</v>
      </c>
      <c r="P104" s="47"/>
      <c r="Q104" s="46" t="s">
        <v>39</v>
      </c>
      <c r="S104" s="39" t="s">
        <v>33</v>
      </c>
    </row>
    <row r="105" spans="1:19" s="38" customFormat="1" x14ac:dyDescent="0.3">
      <c r="C105" s="43"/>
      <c r="E105" s="43"/>
      <c r="G105" s="43"/>
      <c r="I105" s="43"/>
      <c r="K105" s="43"/>
      <c r="M105" s="43"/>
      <c r="O105" s="43"/>
      <c r="S105" s="39"/>
    </row>
    <row r="106" spans="1:19" s="50" customFormat="1" ht="13.15" x14ac:dyDescent="0.25">
      <c r="A106" s="108" t="s">
        <v>40</v>
      </c>
      <c r="B106" s="108"/>
      <c r="C106" s="108"/>
      <c r="D106" s="108"/>
      <c r="E106" s="108"/>
      <c r="F106" s="108"/>
      <c r="G106" s="108"/>
      <c r="H106" s="108"/>
      <c r="I106" s="108"/>
      <c r="K106" s="51"/>
      <c r="M106" s="51"/>
      <c r="O106" s="49">
        <f>5000-O104</f>
        <v>418.05000000000109</v>
      </c>
      <c r="P106" s="52" t="s">
        <v>34</v>
      </c>
      <c r="Q106" s="48"/>
      <c r="S106" s="39"/>
    </row>
    <row r="107" spans="1:19" ht="14.9" thickBot="1" x14ac:dyDescent="0.35">
      <c r="A107" s="53"/>
      <c r="B107" s="53"/>
      <c r="C107" s="54"/>
      <c r="D107" s="53"/>
      <c r="E107" s="54"/>
      <c r="F107" s="53"/>
      <c r="G107" s="54"/>
      <c r="H107" s="53"/>
      <c r="I107" s="54"/>
      <c r="J107" s="53"/>
      <c r="K107" s="54"/>
      <c r="L107" s="53"/>
      <c r="M107" s="54"/>
      <c r="N107" s="53"/>
      <c r="O107" s="54"/>
    </row>
  </sheetData>
  <mergeCells count="4">
    <mergeCell ref="A25:I25"/>
    <mergeCell ref="A106:I106"/>
    <mergeCell ref="A79:I79"/>
    <mergeCell ref="A52:I52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"/>
  <sheetViews>
    <sheetView workbookViewId="0">
      <selection activeCell="B1" sqref="B1"/>
    </sheetView>
  </sheetViews>
  <sheetFormatPr defaultRowHeight="14.3" x14ac:dyDescent="0.3"/>
  <cols>
    <col min="1" max="1" width="11.8984375" customWidth="1"/>
    <col min="2" max="2" width="12.3984375" customWidth="1"/>
    <col min="3" max="3" width="5.59765625" customWidth="1"/>
    <col min="4" max="4" width="12.3984375" customWidth="1"/>
    <col min="5" max="5" width="5.59765625" customWidth="1"/>
    <col min="6" max="7" width="12.3984375" customWidth="1"/>
    <col min="8" max="8" width="62.796875" customWidth="1"/>
  </cols>
  <sheetData>
    <row r="1" spans="1:8" ht="14.9" thickBot="1" x14ac:dyDescent="0.35">
      <c r="A1" s="107" t="s">
        <v>38</v>
      </c>
      <c r="B1" s="72"/>
      <c r="C1" s="73"/>
      <c r="D1" s="1" t="s">
        <v>0</v>
      </c>
      <c r="E1" s="74" t="s">
        <v>65</v>
      </c>
      <c r="F1" s="75"/>
      <c r="G1" s="2" t="s">
        <v>61</v>
      </c>
      <c r="H1" s="76" t="s">
        <v>1</v>
      </c>
    </row>
    <row r="2" spans="1:8" ht="14.9" thickBot="1" x14ac:dyDescent="0.35">
      <c r="A2" s="3" t="s">
        <v>2</v>
      </c>
      <c r="B2" s="3" t="s">
        <v>3</v>
      </c>
      <c r="C2" s="1" t="s">
        <v>62</v>
      </c>
      <c r="D2" s="3" t="s">
        <v>4</v>
      </c>
      <c r="E2" s="1" t="s">
        <v>62</v>
      </c>
      <c r="F2" s="1" t="s">
        <v>5</v>
      </c>
      <c r="G2" s="4" t="s">
        <v>63</v>
      </c>
      <c r="H2" s="5" t="s">
        <v>6</v>
      </c>
    </row>
    <row r="3" spans="1:8" ht="14.9" thickBot="1" x14ac:dyDescent="0.35">
      <c r="A3" s="77">
        <v>38714</v>
      </c>
      <c r="B3" s="6"/>
      <c r="C3" s="78"/>
      <c r="D3" s="6">
        <v>0</v>
      </c>
      <c r="E3" s="78"/>
      <c r="F3" s="6">
        <v>0</v>
      </c>
      <c r="G3" s="6">
        <v>0</v>
      </c>
      <c r="H3" s="7"/>
    </row>
    <row r="4" spans="1:8" ht="14.9" thickBot="1" x14ac:dyDescent="0.35">
      <c r="A4" s="79">
        <f t="shared" ref="A4:A9" si="0">A3+1</f>
        <v>38715</v>
      </c>
      <c r="B4" s="6"/>
      <c r="C4" s="78"/>
      <c r="D4" s="6">
        <v>0</v>
      </c>
      <c r="E4" s="78"/>
      <c r="F4" s="6">
        <v>0</v>
      </c>
      <c r="G4" s="6">
        <v>0</v>
      </c>
      <c r="H4" s="56"/>
    </row>
    <row r="5" spans="1:8" ht="14.9" thickBot="1" x14ac:dyDescent="0.35">
      <c r="A5" s="79">
        <f t="shared" si="0"/>
        <v>38716</v>
      </c>
      <c r="B5" s="6"/>
      <c r="C5" s="78"/>
      <c r="D5" s="6">
        <v>0</v>
      </c>
      <c r="E5" s="78"/>
      <c r="F5" s="6">
        <v>0</v>
      </c>
      <c r="G5" s="6">
        <v>0</v>
      </c>
      <c r="H5" s="7"/>
    </row>
    <row r="6" spans="1:8" ht="14.9" thickBot="1" x14ac:dyDescent="0.35">
      <c r="A6" s="79">
        <f t="shared" si="0"/>
        <v>38717</v>
      </c>
      <c r="B6" s="6"/>
      <c r="C6" s="78"/>
      <c r="D6" s="6">
        <v>0</v>
      </c>
      <c r="E6" s="78"/>
      <c r="F6" s="6">
        <v>0</v>
      </c>
      <c r="G6" s="6">
        <v>0</v>
      </c>
      <c r="H6" s="7"/>
    </row>
    <row r="7" spans="1:8" ht="14.9" thickBot="1" x14ac:dyDescent="0.35">
      <c r="A7" s="79">
        <f t="shared" si="0"/>
        <v>38718</v>
      </c>
      <c r="B7" s="6"/>
      <c r="C7" s="78"/>
      <c r="D7" s="6">
        <v>0</v>
      </c>
      <c r="E7" s="78"/>
      <c r="F7" s="6">
        <v>0</v>
      </c>
      <c r="G7" s="6">
        <v>0</v>
      </c>
      <c r="H7" s="7"/>
    </row>
    <row r="8" spans="1:8" ht="14.9" thickBot="1" x14ac:dyDescent="0.35">
      <c r="A8" s="79">
        <f t="shared" si="0"/>
        <v>38719</v>
      </c>
      <c r="B8" s="6"/>
      <c r="C8" s="78"/>
      <c r="D8" s="6">
        <v>0</v>
      </c>
      <c r="E8" s="78"/>
      <c r="F8" s="6">
        <v>0</v>
      </c>
      <c r="G8" s="6">
        <v>0</v>
      </c>
      <c r="H8" s="7"/>
    </row>
    <row r="9" spans="1:8" ht="14.9" thickBot="1" x14ac:dyDescent="0.35">
      <c r="A9" s="79">
        <f t="shared" si="0"/>
        <v>38720</v>
      </c>
      <c r="B9" s="6"/>
      <c r="C9" s="78"/>
      <c r="D9" s="6">
        <v>0</v>
      </c>
      <c r="E9" s="78"/>
      <c r="F9" s="6">
        <v>0</v>
      </c>
      <c r="G9" s="6">
        <v>0</v>
      </c>
      <c r="H9" s="7"/>
    </row>
    <row r="10" spans="1:8" ht="14.9" thickBot="1" x14ac:dyDescent="0.35">
      <c r="A10" s="1" t="s">
        <v>7</v>
      </c>
      <c r="B10" s="8">
        <f>SUM(B3:B9)</f>
        <v>0</v>
      </c>
      <c r="C10" s="80"/>
      <c r="D10" s="57">
        <f>SUM(D3:D9)</f>
        <v>0</v>
      </c>
      <c r="E10" s="80"/>
      <c r="F10" s="57">
        <f>SUM(F3:F9)</f>
        <v>0</v>
      </c>
      <c r="G10" s="57">
        <f>SUM(G3:G9)</f>
        <v>0</v>
      </c>
      <c r="H10" s="9"/>
    </row>
    <row r="11" spans="1:8" ht="14.9" thickBot="1" x14ac:dyDescent="0.35">
      <c r="A11" s="79">
        <f>A9+1</f>
        <v>38721</v>
      </c>
      <c r="B11" s="6"/>
      <c r="C11" s="78"/>
      <c r="D11" s="6">
        <v>0</v>
      </c>
      <c r="E11" s="78"/>
      <c r="F11" s="6">
        <v>0</v>
      </c>
      <c r="G11" s="6">
        <v>0</v>
      </c>
      <c r="H11" s="7"/>
    </row>
    <row r="12" spans="1:8" ht="14.9" thickBot="1" x14ac:dyDescent="0.35">
      <c r="A12" s="79">
        <f t="shared" ref="A12:A17" si="1">A11+1</f>
        <v>38722</v>
      </c>
      <c r="B12" s="6"/>
      <c r="C12" s="78"/>
      <c r="D12" s="6">
        <v>0</v>
      </c>
      <c r="E12" s="78"/>
      <c r="F12" s="6">
        <v>0</v>
      </c>
      <c r="G12" s="6">
        <v>0</v>
      </c>
      <c r="H12" s="7"/>
    </row>
    <row r="13" spans="1:8" ht="14.9" thickBot="1" x14ac:dyDescent="0.35">
      <c r="A13" s="79">
        <f t="shared" si="1"/>
        <v>38723</v>
      </c>
      <c r="B13" s="6"/>
      <c r="C13" s="78"/>
      <c r="D13" s="6">
        <v>0</v>
      </c>
      <c r="E13" s="78"/>
      <c r="F13" s="6">
        <v>0</v>
      </c>
      <c r="G13" s="6">
        <v>0</v>
      </c>
      <c r="H13" s="7"/>
    </row>
    <row r="14" spans="1:8" ht="14.9" thickBot="1" x14ac:dyDescent="0.35">
      <c r="A14" s="79">
        <f t="shared" si="1"/>
        <v>38724</v>
      </c>
      <c r="B14" s="6"/>
      <c r="C14" s="78"/>
      <c r="D14" s="6">
        <v>0</v>
      </c>
      <c r="E14" s="78"/>
      <c r="F14" s="6">
        <v>0</v>
      </c>
      <c r="G14" s="6">
        <v>0</v>
      </c>
      <c r="H14" s="7"/>
    </row>
    <row r="15" spans="1:8" ht="14.9" thickBot="1" x14ac:dyDescent="0.35">
      <c r="A15" s="79">
        <f t="shared" si="1"/>
        <v>38725</v>
      </c>
      <c r="B15" s="6"/>
      <c r="C15" s="78"/>
      <c r="D15" s="6">
        <v>0</v>
      </c>
      <c r="E15" s="78"/>
      <c r="F15" s="6">
        <v>0</v>
      </c>
      <c r="G15" s="6">
        <v>0</v>
      </c>
      <c r="H15" s="7"/>
    </row>
    <row r="16" spans="1:8" ht="14.9" thickBot="1" x14ac:dyDescent="0.35">
      <c r="A16" s="79">
        <f t="shared" si="1"/>
        <v>38726</v>
      </c>
      <c r="B16" s="6"/>
      <c r="C16" s="78"/>
      <c r="D16" s="6">
        <v>0</v>
      </c>
      <c r="E16" s="78"/>
      <c r="F16" s="6">
        <v>0</v>
      </c>
      <c r="G16" s="6">
        <v>0</v>
      </c>
      <c r="H16" s="7"/>
    </row>
    <row r="17" spans="1:8" ht="14.9" thickBot="1" x14ac:dyDescent="0.35">
      <c r="A17" s="79">
        <f t="shared" si="1"/>
        <v>38727</v>
      </c>
      <c r="B17" s="6"/>
      <c r="C17" s="78"/>
      <c r="D17" s="6">
        <v>0</v>
      </c>
      <c r="E17" s="78"/>
      <c r="F17" s="6">
        <v>0</v>
      </c>
      <c r="G17" s="6">
        <v>0</v>
      </c>
      <c r="H17" s="7"/>
    </row>
    <row r="18" spans="1:8" ht="14.9" thickBot="1" x14ac:dyDescent="0.35">
      <c r="A18" s="81" t="s">
        <v>8</v>
      </c>
      <c r="B18" s="8">
        <f>SUM(B11:B17)</f>
        <v>0</v>
      </c>
      <c r="C18" s="80"/>
      <c r="D18" s="57">
        <f>SUM(D11:D17)</f>
        <v>0</v>
      </c>
      <c r="E18" s="80"/>
      <c r="F18" s="57">
        <f>SUM(F11:F17)</f>
        <v>0</v>
      </c>
      <c r="G18" s="57">
        <f>SUM(G11:G17)</f>
        <v>0</v>
      </c>
      <c r="H18" s="9"/>
    </row>
    <row r="19" spans="1:8" ht="14.9" thickBot="1" x14ac:dyDescent="0.35">
      <c r="A19" s="79">
        <f>A17+1</f>
        <v>38728</v>
      </c>
      <c r="B19" s="6"/>
      <c r="C19" s="82"/>
      <c r="D19" s="6">
        <v>0</v>
      </c>
      <c r="E19" s="78"/>
      <c r="F19" s="6">
        <v>0</v>
      </c>
      <c r="G19" s="6">
        <v>0</v>
      </c>
      <c r="H19" s="7" t="s">
        <v>39</v>
      </c>
    </row>
    <row r="20" spans="1:8" ht="14.9" thickBot="1" x14ac:dyDescent="0.35">
      <c r="A20" s="79">
        <f t="shared" ref="A20:A25" si="2">A19+1</f>
        <v>38729</v>
      </c>
      <c r="B20" s="6"/>
      <c r="C20" s="82"/>
      <c r="D20" s="6">
        <v>0</v>
      </c>
      <c r="E20" s="78"/>
      <c r="F20" s="6">
        <v>0</v>
      </c>
      <c r="G20" s="6">
        <v>0</v>
      </c>
      <c r="H20" s="7"/>
    </row>
    <row r="21" spans="1:8" ht="14.9" thickBot="1" x14ac:dyDescent="0.35">
      <c r="A21" s="79">
        <f t="shared" si="2"/>
        <v>38730</v>
      </c>
      <c r="B21" s="6"/>
      <c r="C21" s="82"/>
      <c r="D21" s="6">
        <v>0</v>
      </c>
      <c r="E21" s="78"/>
      <c r="F21" s="6">
        <v>0</v>
      </c>
      <c r="G21" s="6">
        <v>0</v>
      </c>
      <c r="H21" s="7"/>
    </row>
    <row r="22" spans="1:8" ht="14.9" thickBot="1" x14ac:dyDescent="0.35">
      <c r="A22" s="79">
        <f t="shared" si="2"/>
        <v>38731</v>
      </c>
      <c r="B22" s="6"/>
      <c r="C22" s="82"/>
      <c r="D22" s="6">
        <v>0</v>
      </c>
      <c r="E22" s="78"/>
      <c r="F22" s="6">
        <v>0</v>
      </c>
      <c r="G22" s="6">
        <v>0</v>
      </c>
      <c r="H22" s="7"/>
    </row>
    <row r="23" spans="1:8" ht="14.9" thickBot="1" x14ac:dyDescent="0.35">
      <c r="A23" s="79">
        <f t="shared" si="2"/>
        <v>38732</v>
      </c>
      <c r="B23" s="6"/>
      <c r="C23" s="82"/>
      <c r="D23" s="6">
        <v>0</v>
      </c>
      <c r="E23" s="78"/>
      <c r="F23" s="6">
        <v>0</v>
      </c>
      <c r="G23" s="6">
        <v>0</v>
      </c>
      <c r="H23" s="7"/>
    </row>
    <row r="24" spans="1:8" ht="14.9" thickBot="1" x14ac:dyDescent="0.35">
      <c r="A24" s="79">
        <f t="shared" si="2"/>
        <v>38733</v>
      </c>
      <c r="B24" s="6"/>
      <c r="C24" s="82"/>
      <c r="D24" s="6">
        <v>0</v>
      </c>
      <c r="E24" s="78"/>
      <c r="F24" s="6">
        <v>0</v>
      </c>
      <c r="G24" s="6">
        <v>0</v>
      </c>
      <c r="H24" s="7"/>
    </row>
    <row r="25" spans="1:8" ht="14.9" thickBot="1" x14ac:dyDescent="0.35">
      <c r="A25" s="79">
        <f t="shared" si="2"/>
        <v>38734</v>
      </c>
      <c r="B25" s="6"/>
      <c r="C25" s="82"/>
      <c r="D25" s="6">
        <v>0</v>
      </c>
      <c r="E25" s="78"/>
      <c r="F25" s="6">
        <v>0</v>
      </c>
      <c r="G25" s="6">
        <v>0</v>
      </c>
      <c r="H25" s="7"/>
    </row>
    <row r="26" spans="1:8" ht="14.9" thickBot="1" x14ac:dyDescent="0.35">
      <c r="A26" s="81" t="s">
        <v>9</v>
      </c>
      <c r="B26" s="8">
        <f>SUM(B19:B25)</f>
        <v>0</v>
      </c>
      <c r="C26" s="80"/>
      <c r="D26" s="57">
        <f>SUM(D19:D25)</f>
        <v>0</v>
      </c>
      <c r="E26" s="80"/>
      <c r="F26" s="57">
        <f>SUM(F19:F25)</f>
        <v>0</v>
      </c>
      <c r="G26" s="57">
        <f>SUM(G19:G25)</f>
        <v>0</v>
      </c>
      <c r="H26" s="9"/>
    </row>
    <row r="27" spans="1:8" ht="14.9" thickBot="1" x14ac:dyDescent="0.35">
      <c r="A27" s="79">
        <f>A25+1</f>
        <v>38735</v>
      </c>
      <c r="B27" s="6"/>
      <c r="C27" s="78"/>
      <c r="D27" s="6">
        <v>0</v>
      </c>
      <c r="E27" s="78"/>
      <c r="F27" s="6">
        <v>0</v>
      </c>
      <c r="G27" s="6">
        <v>0</v>
      </c>
      <c r="H27" s="7"/>
    </row>
    <row r="28" spans="1:8" ht="14.9" thickBot="1" x14ac:dyDescent="0.35">
      <c r="A28" s="79">
        <f t="shared" ref="A28:A33" si="3">A27+1</f>
        <v>38736</v>
      </c>
      <c r="B28" s="6"/>
      <c r="C28" s="78"/>
      <c r="D28" s="6">
        <v>0</v>
      </c>
      <c r="E28" s="78"/>
      <c r="F28" s="6">
        <v>0</v>
      </c>
      <c r="G28" s="6">
        <v>0</v>
      </c>
      <c r="H28" s="7"/>
    </row>
    <row r="29" spans="1:8" ht="14.9" thickBot="1" x14ac:dyDescent="0.35">
      <c r="A29" s="79">
        <f t="shared" si="3"/>
        <v>38737</v>
      </c>
      <c r="B29" s="6"/>
      <c r="C29" s="78"/>
      <c r="D29" s="6">
        <v>0</v>
      </c>
      <c r="E29" s="78"/>
      <c r="F29" s="6">
        <v>0</v>
      </c>
      <c r="G29" s="6">
        <v>0</v>
      </c>
      <c r="H29" s="7"/>
    </row>
    <row r="30" spans="1:8" ht="14.9" thickBot="1" x14ac:dyDescent="0.35">
      <c r="A30" s="79">
        <f t="shared" si="3"/>
        <v>38738</v>
      </c>
      <c r="B30" s="6"/>
      <c r="C30" s="78"/>
      <c r="D30" s="6">
        <v>0</v>
      </c>
      <c r="E30" s="78"/>
      <c r="F30" s="6">
        <v>0</v>
      </c>
      <c r="G30" s="6">
        <v>0</v>
      </c>
      <c r="H30" s="7"/>
    </row>
    <row r="31" spans="1:8" ht="14.9" thickBot="1" x14ac:dyDescent="0.35">
      <c r="A31" s="79">
        <f t="shared" si="3"/>
        <v>38739</v>
      </c>
      <c r="B31" s="6"/>
      <c r="C31" s="78"/>
      <c r="D31" s="6">
        <v>0</v>
      </c>
      <c r="E31" s="78"/>
      <c r="F31" s="6">
        <v>0</v>
      </c>
      <c r="G31" s="6">
        <v>0</v>
      </c>
      <c r="H31" s="7"/>
    </row>
    <row r="32" spans="1:8" ht="14.9" thickBot="1" x14ac:dyDescent="0.35">
      <c r="A32" s="79">
        <f t="shared" si="3"/>
        <v>38740</v>
      </c>
      <c r="B32" s="6"/>
      <c r="C32" s="78"/>
      <c r="D32" s="6">
        <v>0</v>
      </c>
      <c r="E32" s="78"/>
      <c r="F32" s="6">
        <v>0</v>
      </c>
      <c r="G32" s="6">
        <v>0</v>
      </c>
      <c r="H32" s="7"/>
    </row>
    <row r="33" spans="1:8" ht="14.9" thickBot="1" x14ac:dyDescent="0.35">
      <c r="A33" s="79">
        <f t="shared" si="3"/>
        <v>38741</v>
      </c>
      <c r="B33" s="6"/>
      <c r="C33" s="78"/>
      <c r="D33" s="6">
        <v>0</v>
      </c>
      <c r="E33" s="78"/>
      <c r="F33" s="6">
        <v>0</v>
      </c>
      <c r="G33" s="6">
        <v>0</v>
      </c>
      <c r="H33" s="7"/>
    </row>
    <row r="34" spans="1:8" ht="14.9" thickBot="1" x14ac:dyDescent="0.35">
      <c r="A34" s="83" t="s">
        <v>10</v>
      </c>
      <c r="B34" s="8">
        <f>SUM(B27:B33)</f>
        <v>0</v>
      </c>
      <c r="C34" s="84"/>
      <c r="D34" s="58">
        <f>SUM(D27:D33)</f>
        <v>0</v>
      </c>
      <c r="E34" s="80"/>
      <c r="F34" s="57">
        <f>SUM(F27:F33)</f>
        <v>0</v>
      </c>
      <c r="G34" s="59">
        <f>SUM(G27:G33)</f>
        <v>0</v>
      </c>
      <c r="H34" s="13"/>
    </row>
    <row r="35" spans="1:8" ht="14.9" thickBot="1" x14ac:dyDescent="0.35">
      <c r="A35" s="79">
        <f>A33+1</f>
        <v>38742</v>
      </c>
      <c r="B35" s="6"/>
      <c r="C35" s="78"/>
      <c r="D35" s="6">
        <v>0</v>
      </c>
      <c r="E35" s="78"/>
      <c r="F35" s="6">
        <v>0</v>
      </c>
      <c r="G35" s="6">
        <v>0</v>
      </c>
      <c r="H35" s="7"/>
    </row>
    <row r="36" spans="1:8" ht="14.9" thickBot="1" x14ac:dyDescent="0.35">
      <c r="A36" s="79">
        <f t="shared" ref="A36:A41" si="4">A35+1</f>
        <v>38743</v>
      </c>
      <c r="B36" s="6"/>
      <c r="C36" s="78"/>
      <c r="D36" s="6">
        <v>0</v>
      </c>
      <c r="E36" s="78"/>
      <c r="F36" s="6">
        <v>0</v>
      </c>
      <c r="G36" s="6">
        <v>0</v>
      </c>
      <c r="H36" s="7"/>
    </row>
    <row r="37" spans="1:8" ht="14.9" thickBot="1" x14ac:dyDescent="0.35">
      <c r="A37" s="79">
        <f t="shared" si="4"/>
        <v>38744</v>
      </c>
      <c r="B37" s="6"/>
      <c r="C37" s="78"/>
      <c r="D37" s="6">
        <v>0</v>
      </c>
      <c r="E37" s="78"/>
      <c r="F37" s="6">
        <v>0</v>
      </c>
      <c r="G37" s="6">
        <v>0</v>
      </c>
      <c r="H37" s="7"/>
    </row>
    <row r="38" spans="1:8" ht="14.9" thickBot="1" x14ac:dyDescent="0.35">
      <c r="A38" s="79">
        <f t="shared" si="4"/>
        <v>38745</v>
      </c>
      <c r="B38" s="6"/>
      <c r="C38" s="78"/>
      <c r="D38" s="6">
        <v>0</v>
      </c>
      <c r="E38" s="78"/>
      <c r="F38" s="6">
        <v>0</v>
      </c>
      <c r="G38" s="6">
        <v>0</v>
      </c>
      <c r="H38" s="7"/>
    </row>
    <row r="39" spans="1:8" ht="14.9" thickBot="1" x14ac:dyDescent="0.35">
      <c r="A39" s="79">
        <f t="shared" si="4"/>
        <v>38746</v>
      </c>
      <c r="B39" s="6"/>
      <c r="C39" s="78"/>
      <c r="D39" s="6">
        <v>0</v>
      </c>
      <c r="E39" s="78"/>
      <c r="F39" s="6">
        <v>0</v>
      </c>
      <c r="G39" s="6">
        <v>0</v>
      </c>
      <c r="H39" s="7"/>
    </row>
    <row r="40" spans="1:8" ht="14.9" thickBot="1" x14ac:dyDescent="0.35">
      <c r="A40" s="79">
        <f t="shared" si="4"/>
        <v>38747</v>
      </c>
      <c r="B40" s="6"/>
      <c r="C40" s="78"/>
      <c r="D40" s="6">
        <v>0</v>
      </c>
      <c r="E40" s="78"/>
      <c r="F40" s="6">
        <v>0</v>
      </c>
      <c r="G40" s="6">
        <v>0</v>
      </c>
      <c r="H40" s="7"/>
    </row>
    <row r="41" spans="1:8" ht="14.9" thickBot="1" x14ac:dyDescent="0.35">
      <c r="A41" s="79">
        <f t="shared" si="4"/>
        <v>38748</v>
      </c>
      <c r="B41" s="6"/>
      <c r="C41" s="78"/>
      <c r="D41" s="6">
        <v>0</v>
      </c>
      <c r="E41" s="78"/>
      <c r="F41" s="6">
        <v>0</v>
      </c>
      <c r="G41" s="6">
        <v>0</v>
      </c>
      <c r="H41" s="7"/>
    </row>
    <row r="42" spans="1:8" ht="14.9" thickBot="1" x14ac:dyDescent="0.35">
      <c r="A42" s="83" t="s">
        <v>64</v>
      </c>
      <c r="B42" s="8">
        <f>SUM(B35:B41)</f>
        <v>0</v>
      </c>
      <c r="C42" s="84"/>
      <c r="D42" s="58">
        <f>SUM(D35:D41)</f>
        <v>0</v>
      </c>
      <c r="E42" s="80"/>
      <c r="F42" s="57">
        <f>SUM(F35:F41)</f>
        <v>0</v>
      </c>
      <c r="G42" s="59">
        <f>SUM(G35:G41)</f>
        <v>0</v>
      </c>
      <c r="H42" s="13"/>
    </row>
    <row r="43" spans="1:8" ht="14.9" thickBot="1" x14ac:dyDescent="0.35">
      <c r="A43" s="10"/>
      <c r="B43" s="10"/>
      <c r="C43" s="85"/>
      <c r="D43" s="11"/>
      <c r="E43" s="86"/>
      <c r="F43" s="12"/>
      <c r="G43" s="11"/>
      <c r="H43" s="13"/>
    </row>
    <row r="44" spans="1:8" ht="14.9" thickBot="1" x14ac:dyDescent="0.35">
      <c r="A44" s="3" t="s">
        <v>11</v>
      </c>
      <c r="B44" s="14">
        <f>B10+B18+B26+B34+B42</f>
        <v>0</v>
      </c>
      <c r="C44" s="84"/>
      <c r="D44" s="14">
        <f>D10+D18+D26+D34+D42</f>
        <v>0</v>
      </c>
      <c r="E44" s="80"/>
      <c r="F44" s="14">
        <f t="shared" ref="F44:G44" si="5">F10+F18+F26+F34+F42</f>
        <v>0</v>
      </c>
      <c r="G44" s="14">
        <f t="shared" si="5"/>
        <v>0</v>
      </c>
      <c r="H44" s="15"/>
    </row>
    <row r="45" spans="1:8" x14ac:dyDescent="0.3">
      <c r="A45" s="87" t="s">
        <v>12</v>
      </c>
      <c r="B45" s="88"/>
      <c r="C45" s="88"/>
      <c r="D45" s="88"/>
      <c r="E45" s="88"/>
      <c r="F45" s="88"/>
      <c r="G45" s="88"/>
      <c r="H45" s="89"/>
    </row>
    <row r="46" spans="1:8" ht="14.9" thickBot="1" x14ac:dyDescent="0.35">
      <c r="A46" s="90"/>
      <c r="B46" s="91"/>
      <c r="C46" s="91"/>
      <c r="D46" s="91"/>
      <c r="E46" s="91"/>
      <c r="F46" s="91"/>
      <c r="G46" s="91"/>
      <c r="H46" s="92"/>
    </row>
    <row r="47" spans="1:8" x14ac:dyDescent="0.3">
      <c r="A47" s="93" t="s">
        <v>13</v>
      </c>
      <c r="B47" s="16"/>
      <c r="C47" s="16"/>
      <c r="D47" s="16"/>
      <c r="E47" s="16"/>
      <c r="F47" s="16"/>
      <c r="G47" s="16"/>
      <c r="H47" s="17"/>
    </row>
    <row r="48" spans="1:8" ht="14.9" thickBot="1" x14ac:dyDescent="0.35">
      <c r="A48" s="94" t="s">
        <v>14</v>
      </c>
      <c r="B48" s="18"/>
      <c r="C48" s="18"/>
      <c r="D48" s="18"/>
      <c r="E48" s="18"/>
      <c r="F48" s="18"/>
      <c r="G48" s="18"/>
      <c r="H48" s="19"/>
    </row>
    <row r="49" spans="1:8" ht="14.9" thickBot="1" x14ac:dyDescent="0.35">
      <c r="A49" s="79">
        <f t="shared" ref="A49:A55" si="6">A3</f>
        <v>38714</v>
      </c>
      <c r="B49" s="95"/>
      <c r="C49" s="95"/>
      <c r="D49" s="95"/>
      <c r="E49" s="95"/>
      <c r="F49" s="95"/>
      <c r="G49" s="95"/>
      <c r="H49" s="96"/>
    </row>
    <row r="50" spans="1:8" ht="14.9" thickBot="1" x14ac:dyDescent="0.35">
      <c r="A50" s="79">
        <f t="shared" si="6"/>
        <v>38715</v>
      </c>
      <c r="B50" s="95"/>
      <c r="C50" s="95"/>
      <c r="D50" s="95"/>
      <c r="E50" s="95"/>
      <c r="F50" s="95"/>
      <c r="G50" s="95"/>
      <c r="H50" s="96"/>
    </row>
    <row r="51" spans="1:8" ht="14.9" thickBot="1" x14ac:dyDescent="0.35">
      <c r="A51" s="79">
        <f t="shared" si="6"/>
        <v>38716</v>
      </c>
      <c r="B51" s="95"/>
      <c r="C51" s="95"/>
      <c r="D51" s="95"/>
      <c r="E51" s="95"/>
      <c r="F51" s="95"/>
      <c r="G51" s="95"/>
      <c r="H51" s="96"/>
    </row>
    <row r="52" spans="1:8" ht="14.9" thickBot="1" x14ac:dyDescent="0.35">
      <c r="A52" s="79">
        <f t="shared" si="6"/>
        <v>38717</v>
      </c>
      <c r="B52" s="95"/>
      <c r="C52" s="95"/>
      <c r="D52" s="95"/>
      <c r="E52" s="95"/>
      <c r="F52" s="95"/>
      <c r="G52" s="95"/>
      <c r="H52" s="96"/>
    </row>
    <row r="53" spans="1:8" ht="14.9" thickBot="1" x14ac:dyDescent="0.35">
      <c r="A53" s="79">
        <f t="shared" si="6"/>
        <v>38718</v>
      </c>
      <c r="B53" s="95"/>
      <c r="C53" s="95"/>
      <c r="D53" s="95"/>
      <c r="E53" s="95"/>
      <c r="F53" s="95"/>
      <c r="G53" s="95"/>
      <c r="H53" s="96"/>
    </row>
    <row r="54" spans="1:8" ht="14.9" thickBot="1" x14ac:dyDescent="0.35">
      <c r="A54" s="79">
        <f t="shared" si="6"/>
        <v>38719</v>
      </c>
      <c r="B54" s="95"/>
      <c r="C54" s="95"/>
      <c r="D54" s="95"/>
      <c r="E54" s="95"/>
      <c r="F54" s="95"/>
      <c r="G54" s="95"/>
      <c r="H54" s="96"/>
    </row>
    <row r="55" spans="1:8" ht="14.9" thickBot="1" x14ac:dyDescent="0.35">
      <c r="A55" s="79">
        <f t="shared" si="6"/>
        <v>38720</v>
      </c>
      <c r="B55" s="95"/>
      <c r="C55" s="95"/>
      <c r="D55" s="95"/>
      <c r="E55" s="95"/>
      <c r="F55" s="95"/>
      <c r="G55" s="95"/>
      <c r="H55" s="96"/>
    </row>
    <row r="56" spans="1:8" ht="14.9" thickBot="1" x14ac:dyDescent="0.35">
      <c r="A56" s="79">
        <f t="shared" ref="A56:A62" si="7">A11</f>
        <v>38721</v>
      </c>
      <c r="B56" s="95"/>
      <c r="C56" s="95"/>
      <c r="D56" s="95"/>
      <c r="E56" s="95"/>
      <c r="F56" s="95"/>
      <c r="G56" s="95"/>
      <c r="H56" s="96"/>
    </row>
    <row r="57" spans="1:8" ht="14.9" thickBot="1" x14ac:dyDescent="0.35">
      <c r="A57" s="79">
        <f t="shared" si="7"/>
        <v>38722</v>
      </c>
      <c r="B57" s="95"/>
      <c r="C57" s="95"/>
      <c r="D57" s="95"/>
      <c r="E57" s="95"/>
      <c r="F57" s="95"/>
      <c r="G57" s="95"/>
      <c r="H57" s="96"/>
    </row>
    <row r="58" spans="1:8" ht="14.9" thickBot="1" x14ac:dyDescent="0.35">
      <c r="A58" s="79">
        <f t="shared" si="7"/>
        <v>38723</v>
      </c>
      <c r="B58" s="95"/>
      <c r="C58" s="95"/>
      <c r="D58" s="95"/>
      <c r="E58" s="95"/>
      <c r="F58" s="95"/>
      <c r="G58" s="95"/>
      <c r="H58" s="96"/>
    </row>
    <row r="59" spans="1:8" ht="14.9" thickBot="1" x14ac:dyDescent="0.35">
      <c r="A59" s="79">
        <f t="shared" si="7"/>
        <v>38724</v>
      </c>
      <c r="B59" s="95"/>
      <c r="C59" s="95"/>
      <c r="D59" s="95"/>
      <c r="E59" s="95"/>
      <c r="F59" s="95"/>
      <c r="G59" s="95"/>
      <c r="H59" s="96"/>
    </row>
    <row r="60" spans="1:8" ht="14.9" thickBot="1" x14ac:dyDescent="0.35">
      <c r="A60" s="79">
        <f t="shared" si="7"/>
        <v>38725</v>
      </c>
      <c r="B60" s="95"/>
      <c r="C60" s="95"/>
      <c r="D60" s="95"/>
      <c r="E60" s="95"/>
      <c r="F60" s="95"/>
      <c r="G60" s="95"/>
      <c r="H60" s="96"/>
    </row>
    <row r="61" spans="1:8" ht="14.9" thickBot="1" x14ac:dyDescent="0.35">
      <c r="A61" s="79">
        <f t="shared" si="7"/>
        <v>38726</v>
      </c>
      <c r="B61" s="95"/>
      <c r="C61" s="95"/>
      <c r="D61" s="95"/>
      <c r="E61" s="95"/>
      <c r="F61" s="95"/>
      <c r="G61" s="95"/>
      <c r="H61" s="96"/>
    </row>
    <row r="62" spans="1:8" ht="14.9" thickBot="1" x14ac:dyDescent="0.35">
      <c r="A62" s="79">
        <f t="shared" si="7"/>
        <v>38727</v>
      </c>
      <c r="B62" s="95"/>
      <c r="C62" s="95"/>
      <c r="D62" s="95"/>
      <c r="E62" s="95"/>
      <c r="F62" s="95"/>
      <c r="G62" s="95"/>
      <c r="H62" s="96"/>
    </row>
    <row r="63" spans="1:8" ht="14.9" thickBot="1" x14ac:dyDescent="0.35">
      <c r="A63" s="79">
        <f t="shared" ref="A63:A69" si="8">A19</f>
        <v>38728</v>
      </c>
      <c r="B63" s="95"/>
      <c r="C63" s="95"/>
      <c r="D63" s="95"/>
      <c r="E63" s="95"/>
      <c r="F63" s="95"/>
      <c r="G63" s="95"/>
      <c r="H63" s="96"/>
    </row>
    <row r="64" spans="1:8" ht="14.9" thickBot="1" x14ac:dyDescent="0.35">
      <c r="A64" s="79">
        <f t="shared" si="8"/>
        <v>38729</v>
      </c>
      <c r="B64" s="95"/>
      <c r="C64" s="95"/>
      <c r="D64" s="95"/>
      <c r="E64" s="95"/>
      <c r="F64" s="95"/>
      <c r="G64" s="95"/>
      <c r="H64" s="96"/>
    </row>
    <row r="65" spans="1:8" ht="14.9" thickBot="1" x14ac:dyDescent="0.35">
      <c r="A65" s="79">
        <f t="shared" si="8"/>
        <v>38730</v>
      </c>
      <c r="B65" s="95"/>
      <c r="C65" s="95"/>
      <c r="D65" s="95"/>
      <c r="E65" s="95"/>
      <c r="F65" s="95"/>
      <c r="G65" s="95"/>
      <c r="H65" s="96"/>
    </row>
    <row r="66" spans="1:8" ht="14.9" thickBot="1" x14ac:dyDescent="0.35">
      <c r="A66" s="79">
        <f t="shared" si="8"/>
        <v>38731</v>
      </c>
      <c r="B66" s="95"/>
      <c r="C66" s="95"/>
      <c r="D66" s="95"/>
      <c r="E66" s="95"/>
      <c r="F66" s="95"/>
      <c r="G66" s="95"/>
      <c r="H66" s="96"/>
    </row>
    <row r="67" spans="1:8" ht="14.9" thickBot="1" x14ac:dyDescent="0.35">
      <c r="A67" s="79">
        <f t="shared" si="8"/>
        <v>38732</v>
      </c>
      <c r="B67" s="95"/>
      <c r="C67" s="95"/>
      <c r="D67" s="95"/>
      <c r="E67" s="95"/>
      <c r="F67" s="95"/>
      <c r="G67" s="95"/>
      <c r="H67" s="96"/>
    </row>
    <row r="68" spans="1:8" ht="14.9" thickBot="1" x14ac:dyDescent="0.35">
      <c r="A68" s="79">
        <f t="shared" si="8"/>
        <v>38733</v>
      </c>
      <c r="B68" s="95"/>
      <c r="C68" s="95"/>
      <c r="D68" s="95"/>
      <c r="E68" s="95"/>
      <c r="F68" s="95"/>
      <c r="G68" s="95"/>
      <c r="H68" s="96"/>
    </row>
    <row r="69" spans="1:8" ht="14.9" thickBot="1" x14ac:dyDescent="0.35">
      <c r="A69" s="79">
        <f t="shared" si="8"/>
        <v>38734</v>
      </c>
      <c r="B69" s="95"/>
      <c r="C69" s="95"/>
      <c r="D69" s="95"/>
      <c r="E69" s="95"/>
      <c r="F69" s="95"/>
      <c r="G69" s="95"/>
      <c r="H69" s="96"/>
    </row>
    <row r="70" spans="1:8" ht="14.9" thickBot="1" x14ac:dyDescent="0.35">
      <c r="A70" s="79">
        <f>A27</f>
        <v>38735</v>
      </c>
      <c r="B70" s="95"/>
      <c r="C70" s="95"/>
      <c r="D70" s="95"/>
      <c r="E70" s="95"/>
      <c r="F70" s="95"/>
      <c r="G70" s="95"/>
      <c r="H70" s="96"/>
    </row>
    <row r="71" spans="1:8" ht="14.9" thickBot="1" x14ac:dyDescent="0.35">
      <c r="A71" s="79">
        <f t="shared" ref="A71:A76" si="9">A28</f>
        <v>38736</v>
      </c>
      <c r="B71" s="95"/>
      <c r="C71" s="95"/>
      <c r="D71" s="95"/>
      <c r="E71" s="95"/>
      <c r="F71" s="95"/>
      <c r="G71" s="95"/>
      <c r="H71" s="96"/>
    </row>
    <row r="72" spans="1:8" ht="14.9" thickBot="1" x14ac:dyDescent="0.35">
      <c r="A72" s="79">
        <f t="shared" si="9"/>
        <v>38737</v>
      </c>
      <c r="B72" s="95"/>
      <c r="C72" s="95"/>
      <c r="D72" s="95"/>
      <c r="E72" s="95"/>
      <c r="F72" s="95"/>
      <c r="G72" s="95"/>
      <c r="H72" s="96"/>
    </row>
    <row r="73" spans="1:8" ht="14.9" thickBot="1" x14ac:dyDescent="0.35">
      <c r="A73" s="79">
        <f t="shared" si="9"/>
        <v>38738</v>
      </c>
      <c r="B73" s="95"/>
      <c r="C73" s="95"/>
      <c r="D73" s="95"/>
      <c r="E73" s="95"/>
      <c r="F73" s="95"/>
      <c r="G73" s="95"/>
      <c r="H73" s="96"/>
    </row>
    <row r="74" spans="1:8" ht="14.9" thickBot="1" x14ac:dyDescent="0.35">
      <c r="A74" s="79">
        <f t="shared" si="9"/>
        <v>38739</v>
      </c>
      <c r="B74" s="95"/>
      <c r="C74" s="95"/>
      <c r="D74" s="95"/>
      <c r="E74" s="95"/>
      <c r="F74" s="95"/>
      <c r="G74" s="95"/>
      <c r="H74" s="96"/>
    </row>
    <row r="75" spans="1:8" ht="14.9" thickBot="1" x14ac:dyDescent="0.35">
      <c r="A75" s="79">
        <f t="shared" si="9"/>
        <v>38740</v>
      </c>
      <c r="B75" s="95"/>
      <c r="C75" s="95"/>
      <c r="D75" s="95"/>
      <c r="E75" s="95"/>
      <c r="F75" s="95"/>
      <c r="G75" s="95"/>
      <c r="H75" s="96"/>
    </row>
    <row r="76" spans="1:8" ht="14.9" thickBot="1" x14ac:dyDescent="0.35">
      <c r="A76" s="79">
        <f t="shared" si="9"/>
        <v>38741</v>
      </c>
      <c r="B76" s="95"/>
      <c r="C76" s="95"/>
      <c r="D76" s="95"/>
      <c r="E76" s="95"/>
      <c r="F76" s="95"/>
      <c r="G76" s="95"/>
      <c r="H76" s="96"/>
    </row>
    <row r="77" spans="1:8" ht="14.9" thickBot="1" x14ac:dyDescent="0.35">
      <c r="A77" s="79">
        <f>A35</f>
        <v>38742</v>
      </c>
      <c r="B77" s="95"/>
      <c r="C77" s="95"/>
      <c r="D77" s="95"/>
      <c r="E77" s="95"/>
      <c r="F77" s="95"/>
      <c r="G77" s="95"/>
      <c r="H77" s="96"/>
    </row>
    <row r="78" spans="1:8" ht="14.9" thickBot="1" x14ac:dyDescent="0.35">
      <c r="A78" s="79">
        <f t="shared" ref="A78:A83" si="10">A36</f>
        <v>38743</v>
      </c>
      <c r="B78" s="95"/>
      <c r="C78" s="95"/>
      <c r="D78" s="95"/>
      <c r="E78" s="95"/>
      <c r="F78" s="95"/>
      <c r="G78" s="95"/>
      <c r="H78" s="96"/>
    </row>
    <row r="79" spans="1:8" ht="14.9" thickBot="1" x14ac:dyDescent="0.35">
      <c r="A79" s="79">
        <f t="shared" si="10"/>
        <v>38744</v>
      </c>
      <c r="B79" s="95"/>
      <c r="C79" s="95"/>
      <c r="D79" s="95"/>
      <c r="E79" s="95"/>
      <c r="F79" s="95"/>
      <c r="G79" s="95"/>
      <c r="H79" s="96"/>
    </row>
    <row r="80" spans="1:8" ht="14.9" thickBot="1" x14ac:dyDescent="0.35">
      <c r="A80" s="79">
        <f t="shared" si="10"/>
        <v>38745</v>
      </c>
      <c r="B80" s="95"/>
      <c r="C80" s="95"/>
      <c r="D80" s="95"/>
      <c r="E80" s="95"/>
      <c r="F80" s="95"/>
      <c r="G80" s="95"/>
      <c r="H80" s="96"/>
    </row>
    <row r="81" spans="1:8" ht="14.9" thickBot="1" x14ac:dyDescent="0.35">
      <c r="A81" s="79">
        <f t="shared" si="10"/>
        <v>38746</v>
      </c>
      <c r="B81" s="95"/>
      <c r="C81" s="95"/>
      <c r="D81" s="95"/>
      <c r="E81" s="95"/>
      <c r="F81" s="95"/>
      <c r="G81" s="95"/>
      <c r="H81" s="96"/>
    </row>
    <row r="82" spans="1:8" ht="14.9" thickBot="1" x14ac:dyDescent="0.35">
      <c r="A82" s="79">
        <f t="shared" si="10"/>
        <v>38747</v>
      </c>
      <c r="B82" s="95"/>
      <c r="C82" s="95"/>
      <c r="D82" s="95"/>
      <c r="E82" s="95"/>
      <c r="F82" s="95"/>
      <c r="G82" s="95"/>
      <c r="H82" s="96"/>
    </row>
    <row r="83" spans="1:8" ht="14.9" thickBot="1" x14ac:dyDescent="0.35">
      <c r="A83" s="79">
        <f t="shared" si="10"/>
        <v>38748</v>
      </c>
      <c r="B83" s="95"/>
      <c r="C83" s="95"/>
      <c r="D83" s="95"/>
      <c r="E83" s="95"/>
      <c r="F83" s="95"/>
      <c r="G83" s="95"/>
      <c r="H83" s="96"/>
    </row>
    <row r="84" spans="1:8" s="106" customFormat="1" ht="14.9" thickBot="1" x14ac:dyDescent="0.35">
      <c r="A84" s="97"/>
      <c r="B84" s="104"/>
      <c r="C84" s="104"/>
      <c r="D84" s="104"/>
      <c r="E84" s="104"/>
      <c r="F84" s="104"/>
      <c r="G84" s="104"/>
      <c r="H84" s="105"/>
    </row>
  </sheetData>
  <sheetProtection password="E574" sheet="1" objects="1" scenarios="1" selectLockedCell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Weekly Deposit Recon</vt:lpstr>
      <vt:lpstr>Negative Deposit Calculator</vt:lpstr>
      <vt:lpstr>EXAMPLE -Neg Dep Calc</vt:lpstr>
      <vt:lpstr>Weekly Deposit Recon 5 WK Pd</vt:lpstr>
      <vt:lpstr>'Negative Deposit Calculator'!Print_Area</vt:lpstr>
      <vt:lpstr>'Weekly Deposit Recon'!Print_Area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Gray</dc:creator>
  <cp:lastModifiedBy>Accounting1</cp:lastModifiedBy>
  <cp:lastPrinted>2018-02-05T14:56:47Z</cp:lastPrinted>
  <dcterms:created xsi:type="dcterms:W3CDTF">2016-08-25T16:52:40Z</dcterms:created>
  <dcterms:modified xsi:type="dcterms:W3CDTF">2018-03-05T16:35:40Z</dcterms:modified>
</cp:coreProperties>
</file>